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59EE2A12-1919-4CAB-B3DC-76502C55AD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Feuil1!#REF!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6" i="1"/>
  <c r="N16" i="1"/>
  <c r="L17" i="1"/>
  <c r="M17" i="1"/>
  <c r="N17" i="1"/>
  <c r="L18" i="1"/>
  <c r="M18" i="1"/>
  <c r="N18" i="1"/>
  <c r="L20" i="1"/>
  <c r="M20" i="1"/>
  <c r="N20" i="1"/>
  <c r="L22" i="1"/>
  <c r="M22" i="1"/>
  <c r="N22" i="1"/>
  <c r="L23" i="1"/>
  <c r="M23" i="1"/>
  <c r="N23" i="1"/>
  <c r="C117" i="1"/>
  <c r="D117" i="1"/>
  <c r="E117" i="1"/>
  <c r="F117" i="1"/>
  <c r="G117" i="1"/>
  <c r="C118" i="1"/>
  <c r="D118" i="1"/>
  <c r="E118" i="1"/>
  <c r="F118" i="1"/>
  <c r="G118" i="1"/>
  <c r="C119" i="1"/>
  <c r="D119" i="1"/>
  <c r="E119" i="1"/>
  <c r="F119" i="1"/>
  <c r="G119" i="1"/>
  <c r="C120" i="1"/>
  <c r="D120" i="1"/>
  <c r="E120" i="1"/>
  <c r="F120" i="1"/>
  <c r="G120" i="1"/>
  <c r="C121" i="1"/>
  <c r="D121" i="1"/>
  <c r="E121" i="1"/>
  <c r="F121" i="1"/>
  <c r="G121" i="1"/>
  <c r="C122" i="1"/>
  <c r="D122" i="1"/>
  <c r="E122" i="1"/>
  <c r="F122" i="1"/>
  <c r="G122" i="1"/>
  <c r="C123" i="1"/>
  <c r="D123" i="1"/>
  <c r="E123" i="1"/>
  <c r="F123" i="1"/>
  <c r="G123" i="1"/>
  <c r="C124" i="1"/>
  <c r="D124" i="1"/>
  <c r="E124" i="1"/>
  <c r="F124" i="1"/>
  <c r="G124" i="1"/>
  <c r="C125" i="1"/>
  <c r="D125" i="1"/>
  <c r="E125" i="1"/>
  <c r="F125" i="1"/>
  <c r="G125" i="1"/>
  <c r="C126" i="1"/>
  <c r="D126" i="1"/>
  <c r="E126" i="1"/>
  <c r="F126" i="1"/>
  <c r="G126" i="1"/>
  <c r="C127" i="1"/>
  <c r="D127" i="1"/>
  <c r="E127" i="1"/>
  <c r="F127" i="1"/>
  <c r="G127" i="1"/>
  <c r="G116" i="1"/>
  <c r="F116" i="1"/>
  <c r="E116" i="1"/>
  <c r="D116" i="1"/>
  <c r="C116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D67" i="1"/>
  <c r="E67" i="1"/>
  <c r="F67" i="1"/>
  <c r="G67" i="1"/>
  <c r="H67" i="1"/>
  <c r="I67" i="1"/>
  <c r="J67" i="1"/>
  <c r="K67" i="1"/>
  <c r="L67" i="1"/>
  <c r="D68" i="1"/>
  <c r="E68" i="1"/>
  <c r="F68" i="1"/>
  <c r="G68" i="1"/>
  <c r="H68" i="1"/>
  <c r="I68" i="1"/>
  <c r="J68" i="1"/>
  <c r="K68" i="1"/>
  <c r="L68" i="1"/>
  <c r="A114" i="1"/>
  <c r="AH114" i="1" s="1"/>
  <c r="A113" i="1"/>
  <c r="L113" i="1" s="1"/>
  <c r="A112" i="1"/>
  <c r="L112" i="1" s="1"/>
  <c r="A111" i="1"/>
  <c r="L111" i="1" s="1"/>
  <c r="A110" i="1"/>
  <c r="K110" i="1" s="1"/>
  <c r="A109" i="1"/>
  <c r="F109" i="1" s="1"/>
  <c r="A108" i="1"/>
  <c r="K108" i="1" s="1"/>
  <c r="A107" i="1"/>
  <c r="M107" i="1" s="1"/>
  <c r="A106" i="1"/>
  <c r="H106" i="1" s="1"/>
  <c r="A105" i="1"/>
  <c r="F105" i="1" s="1"/>
  <c r="A104" i="1"/>
  <c r="V104" i="1" s="1"/>
  <c r="A103" i="1"/>
  <c r="D102" i="1"/>
  <c r="C102" i="1"/>
  <c r="L121" i="1" l="1"/>
  <c r="C112" i="1"/>
  <c r="G112" i="1"/>
  <c r="AE110" i="1"/>
  <c r="Y106" i="1"/>
  <c r="W105" i="1"/>
  <c r="AS112" i="1"/>
  <c r="F112" i="1"/>
  <c r="Y110" i="1"/>
  <c r="R106" i="1"/>
  <c r="AX106" i="1"/>
  <c r="F106" i="1"/>
  <c r="AG112" i="1"/>
  <c r="AD111" i="1"/>
  <c r="AV105" i="1"/>
  <c r="Z112" i="1"/>
  <c r="AC111" i="1"/>
  <c r="AD106" i="1"/>
  <c r="AO105" i="1"/>
  <c r="E112" i="1"/>
  <c r="AA112" i="1"/>
  <c r="AW106" i="1"/>
  <c r="C104" i="1"/>
  <c r="N112" i="1"/>
  <c r="Q111" i="1"/>
  <c r="Z106" i="1"/>
  <c r="AB105" i="1"/>
  <c r="L110" i="1"/>
  <c r="C105" i="1"/>
  <c r="J111" i="1"/>
  <c r="X105" i="1"/>
  <c r="AQ111" i="1"/>
  <c r="E111" i="1"/>
  <c r="AT112" i="1"/>
  <c r="Y112" i="1"/>
  <c r="AJ111" i="1"/>
  <c r="AN110" i="1"/>
  <c r="AQ106" i="1"/>
  <c r="AW105" i="1"/>
  <c r="P105" i="1"/>
  <c r="AY110" i="1"/>
  <c r="X110" i="1"/>
  <c r="C110" i="1"/>
  <c r="AM112" i="1"/>
  <c r="S112" i="1"/>
  <c r="AT111" i="1"/>
  <c r="V111" i="1"/>
  <c r="Q110" i="1"/>
  <c r="AL106" i="1"/>
  <c r="N106" i="1"/>
  <c r="AK105" i="1"/>
  <c r="L105" i="1"/>
  <c r="C111" i="1"/>
  <c r="AJ112" i="1"/>
  <c r="O112" i="1"/>
  <c r="AR111" i="1"/>
  <c r="R111" i="1"/>
  <c r="AO110" i="1"/>
  <c r="M110" i="1"/>
  <c r="AK106" i="1"/>
  <c r="M106" i="1"/>
  <c r="AJ105" i="1"/>
  <c r="K105" i="1"/>
  <c r="AV114" i="1"/>
  <c r="AP114" i="1"/>
  <c r="AI114" i="1"/>
  <c r="AC114" i="1"/>
  <c r="W114" i="1"/>
  <c r="Q114" i="1"/>
  <c r="H114" i="1"/>
  <c r="AU113" i="1"/>
  <c r="AI113" i="1"/>
  <c r="AA113" i="1"/>
  <c r="Q113" i="1"/>
  <c r="I113" i="1"/>
  <c r="AY109" i="1"/>
  <c r="AN109" i="1"/>
  <c r="Z109" i="1"/>
  <c r="M109" i="1"/>
  <c r="AT108" i="1"/>
  <c r="AG108" i="1"/>
  <c r="U108" i="1"/>
  <c r="I108" i="1"/>
  <c r="AE107" i="1"/>
  <c r="S107" i="1"/>
  <c r="G107" i="1"/>
  <c r="AY104" i="1"/>
  <c r="AI104" i="1"/>
  <c r="AH113" i="1"/>
  <c r="F113" i="1"/>
  <c r="AU109" i="1"/>
  <c r="AJ109" i="1"/>
  <c r="V109" i="1"/>
  <c r="I109" i="1"/>
  <c r="AQ108" i="1"/>
  <c r="AC108" i="1"/>
  <c r="Q108" i="1"/>
  <c r="E108" i="1"/>
  <c r="AO107" i="1"/>
  <c r="AA107" i="1"/>
  <c r="O107" i="1"/>
  <c r="AU104" i="1"/>
  <c r="AC104" i="1"/>
  <c r="J114" i="1"/>
  <c r="P114" i="1"/>
  <c r="E114" i="1"/>
  <c r="K114" i="1"/>
  <c r="AT114" i="1"/>
  <c r="G114" i="1"/>
  <c r="P113" i="1"/>
  <c r="AN114" i="1"/>
  <c r="AQ113" i="1"/>
  <c r="U109" i="1"/>
  <c r="P108" i="1"/>
  <c r="AY107" i="1"/>
  <c r="AN107" i="1"/>
  <c r="Z107" i="1"/>
  <c r="N107" i="1"/>
  <c r="AT104" i="1"/>
  <c r="AB104" i="1"/>
  <c r="AO114" i="1"/>
  <c r="O114" i="1"/>
  <c r="X113" i="1"/>
  <c r="J103" i="1"/>
  <c r="P103" i="1"/>
  <c r="V103" i="1"/>
  <c r="AB103" i="1"/>
  <c r="AJ103" i="1"/>
  <c r="AP103" i="1"/>
  <c r="AU103" i="1"/>
  <c r="E103" i="1"/>
  <c r="K103" i="1"/>
  <c r="Q103" i="1"/>
  <c r="W103" i="1"/>
  <c r="AC103" i="1"/>
  <c r="AK103" i="1"/>
  <c r="AQ103" i="1"/>
  <c r="AV103" i="1"/>
  <c r="F103" i="1"/>
  <c r="L103" i="1"/>
  <c r="R103" i="1"/>
  <c r="X103" i="1"/>
  <c r="AD103" i="1"/>
  <c r="AL103" i="1"/>
  <c r="AR103" i="1"/>
  <c r="AW103" i="1"/>
  <c r="G103" i="1"/>
  <c r="M103" i="1"/>
  <c r="S103" i="1"/>
  <c r="Y103" i="1"/>
  <c r="AE103" i="1"/>
  <c r="AM103" i="1"/>
  <c r="AX103" i="1"/>
  <c r="H103" i="1"/>
  <c r="N103" i="1"/>
  <c r="T103" i="1"/>
  <c r="Z103" i="1"/>
  <c r="AF103" i="1"/>
  <c r="AN103" i="1"/>
  <c r="AS103" i="1"/>
  <c r="AY103" i="1"/>
  <c r="I103" i="1"/>
  <c r="O103" i="1"/>
  <c r="U103" i="1"/>
  <c r="AA103" i="1"/>
  <c r="AG103" i="1"/>
  <c r="AO103" i="1"/>
  <c r="AT103" i="1"/>
  <c r="AG114" i="1"/>
  <c r="F114" i="1"/>
  <c r="O113" i="1"/>
  <c r="AG109" i="1"/>
  <c r="AB108" i="1"/>
  <c r="AF114" i="1"/>
  <c r="T114" i="1"/>
  <c r="M114" i="1"/>
  <c r="AX113" i="1"/>
  <c r="AP113" i="1"/>
  <c r="AD113" i="1"/>
  <c r="V113" i="1"/>
  <c r="AY112" i="1"/>
  <c r="AP112" i="1"/>
  <c r="AF112" i="1"/>
  <c r="V112" i="1"/>
  <c r="M112" i="1"/>
  <c r="AW111" i="1"/>
  <c r="AP111" i="1"/>
  <c r="AB111" i="1"/>
  <c r="P111" i="1"/>
  <c r="AX110" i="1"/>
  <c r="AM110" i="1"/>
  <c r="W110" i="1"/>
  <c r="AS109" i="1"/>
  <c r="AF109" i="1"/>
  <c r="T109" i="1"/>
  <c r="AO108" i="1"/>
  <c r="AA108" i="1"/>
  <c r="O108" i="1"/>
  <c r="AX107" i="1"/>
  <c r="AK107" i="1"/>
  <c r="Y107" i="1"/>
  <c r="AV106" i="1"/>
  <c r="AJ106" i="1"/>
  <c r="X106" i="1"/>
  <c r="L106" i="1"/>
  <c r="AU105" i="1"/>
  <c r="AI105" i="1"/>
  <c r="V105" i="1"/>
  <c r="J105" i="1"/>
  <c r="AP104" i="1"/>
  <c r="W104" i="1"/>
  <c r="J107" i="1"/>
  <c r="P107" i="1"/>
  <c r="V107" i="1"/>
  <c r="AB107" i="1"/>
  <c r="AH107" i="1"/>
  <c r="AP107" i="1"/>
  <c r="AU107" i="1"/>
  <c r="E107" i="1"/>
  <c r="K107" i="1"/>
  <c r="Q107" i="1"/>
  <c r="W107" i="1"/>
  <c r="AC107" i="1"/>
  <c r="AI107" i="1"/>
  <c r="AQ107" i="1"/>
  <c r="AV107" i="1"/>
  <c r="F107" i="1"/>
  <c r="L107" i="1"/>
  <c r="R107" i="1"/>
  <c r="X107" i="1"/>
  <c r="AD107" i="1"/>
  <c r="AJ107" i="1"/>
  <c r="AR107" i="1"/>
  <c r="AW107" i="1"/>
  <c r="G113" i="1"/>
  <c r="M113" i="1"/>
  <c r="S113" i="1"/>
  <c r="Y113" i="1"/>
  <c r="AE113" i="1"/>
  <c r="AL113" i="1"/>
  <c r="AS113" i="1"/>
  <c r="AY113" i="1"/>
  <c r="H113" i="1"/>
  <c r="N113" i="1"/>
  <c r="T113" i="1"/>
  <c r="Z113" i="1"/>
  <c r="AF113" i="1"/>
  <c r="AN113" i="1"/>
  <c r="AT113" i="1"/>
  <c r="AB114" i="1"/>
  <c r="J109" i="1"/>
  <c r="P109" i="1"/>
  <c r="W109" i="1"/>
  <c r="AC109" i="1"/>
  <c r="AK109" i="1"/>
  <c r="AQ109" i="1"/>
  <c r="AV109" i="1"/>
  <c r="K109" i="1"/>
  <c r="Q109" i="1"/>
  <c r="X109" i="1"/>
  <c r="AD109" i="1"/>
  <c r="AL109" i="1"/>
  <c r="AR109" i="1"/>
  <c r="AW109" i="1"/>
  <c r="E109" i="1"/>
  <c r="L109" i="1"/>
  <c r="S109" i="1"/>
  <c r="Y109" i="1"/>
  <c r="AE109" i="1"/>
  <c r="AM109" i="1"/>
  <c r="AX109" i="1"/>
  <c r="AS114" i="1"/>
  <c r="AA114" i="1"/>
  <c r="N114" i="1"/>
  <c r="W113" i="1"/>
  <c r="AT109" i="1"/>
  <c r="AP108" i="1"/>
  <c r="G110" i="1"/>
  <c r="N110" i="1"/>
  <c r="T110" i="1"/>
  <c r="Z110" i="1"/>
  <c r="AJ110" i="1"/>
  <c r="AP110" i="1"/>
  <c r="AU110" i="1"/>
  <c r="I110" i="1"/>
  <c r="O110" i="1"/>
  <c r="U110" i="1"/>
  <c r="AC110" i="1"/>
  <c r="AK110" i="1"/>
  <c r="AQ110" i="1"/>
  <c r="AV110" i="1"/>
  <c r="J110" i="1"/>
  <c r="P110" i="1"/>
  <c r="V110" i="1"/>
  <c r="AD110" i="1"/>
  <c r="AL110" i="1"/>
  <c r="AR110" i="1"/>
  <c r="AW110" i="1"/>
  <c r="AY114" i="1"/>
  <c r="AM114" i="1"/>
  <c r="C108" i="1"/>
  <c r="AX114" i="1"/>
  <c r="AR114" i="1"/>
  <c r="AL114" i="1"/>
  <c r="AE114" i="1"/>
  <c r="Y114" i="1"/>
  <c r="S114" i="1"/>
  <c r="L114" i="1"/>
  <c r="AW113" i="1"/>
  <c r="AO113" i="1"/>
  <c r="AC113" i="1"/>
  <c r="U113" i="1"/>
  <c r="K113" i="1"/>
  <c r="AX112" i="1"/>
  <c r="AO112" i="1"/>
  <c r="AE112" i="1"/>
  <c r="U112" i="1"/>
  <c r="AV111" i="1"/>
  <c r="AL111" i="1"/>
  <c r="X111" i="1"/>
  <c r="AT110" i="1"/>
  <c r="AG110" i="1"/>
  <c r="S110" i="1"/>
  <c r="F110" i="1"/>
  <c r="AP109" i="1"/>
  <c r="AB109" i="1"/>
  <c r="O109" i="1"/>
  <c r="AV108" i="1"/>
  <c r="AK108" i="1"/>
  <c r="W108" i="1"/>
  <c r="AT107" i="1"/>
  <c r="AG107" i="1"/>
  <c r="U107" i="1"/>
  <c r="I107" i="1"/>
  <c r="AF106" i="1"/>
  <c r="T106" i="1"/>
  <c r="AR105" i="1"/>
  <c r="AD105" i="1"/>
  <c r="R105" i="1"/>
  <c r="AO104" i="1"/>
  <c r="F108" i="1"/>
  <c r="L108" i="1"/>
  <c r="R108" i="1"/>
  <c r="X108" i="1"/>
  <c r="AD108" i="1"/>
  <c r="AL108" i="1"/>
  <c r="AR108" i="1"/>
  <c r="AX108" i="1"/>
  <c r="G108" i="1"/>
  <c r="M108" i="1"/>
  <c r="S108" i="1"/>
  <c r="Y108" i="1"/>
  <c r="AE108" i="1"/>
  <c r="AM108" i="1"/>
  <c r="AY108" i="1"/>
  <c r="H108" i="1"/>
  <c r="N108" i="1"/>
  <c r="T108" i="1"/>
  <c r="Z108" i="1"/>
  <c r="AF108" i="1"/>
  <c r="AN108" i="1"/>
  <c r="AS108" i="1"/>
  <c r="V114" i="1"/>
  <c r="U114" i="1"/>
  <c r="AG113" i="1"/>
  <c r="E113" i="1"/>
  <c r="G109" i="1"/>
  <c r="F104" i="1"/>
  <c r="L104" i="1"/>
  <c r="R104" i="1"/>
  <c r="X104" i="1"/>
  <c r="AD104" i="1"/>
  <c r="AK104" i="1"/>
  <c r="AQ104" i="1"/>
  <c r="AV104" i="1"/>
  <c r="G104" i="1"/>
  <c r="M104" i="1"/>
  <c r="S104" i="1"/>
  <c r="Y104" i="1"/>
  <c r="AE104" i="1"/>
  <c r="AL104" i="1"/>
  <c r="AR104" i="1"/>
  <c r="AW104" i="1"/>
  <c r="H104" i="1"/>
  <c r="N104" i="1"/>
  <c r="T104" i="1"/>
  <c r="Z104" i="1"/>
  <c r="AF104" i="1"/>
  <c r="AM104" i="1"/>
  <c r="AX104" i="1"/>
  <c r="I104" i="1"/>
  <c r="O104" i="1"/>
  <c r="U104" i="1"/>
  <c r="AA104" i="1"/>
  <c r="AG104" i="1"/>
  <c r="AN104" i="1"/>
  <c r="AS104" i="1"/>
  <c r="J104" i="1"/>
  <c r="P104" i="1"/>
  <c r="E104" i="1"/>
  <c r="K104" i="1"/>
  <c r="Q104" i="1"/>
  <c r="Z114" i="1"/>
  <c r="G105" i="1"/>
  <c r="M105" i="1"/>
  <c r="S105" i="1"/>
  <c r="Y105" i="1"/>
  <c r="AE105" i="1"/>
  <c r="AL105" i="1"/>
  <c r="AX105" i="1"/>
  <c r="H105" i="1"/>
  <c r="N105" i="1"/>
  <c r="T105" i="1"/>
  <c r="Z105" i="1"/>
  <c r="AF105" i="1"/>
  <c r="AM105" i="1"/>
  <c r="AS105" i="1"/>
  <c r="AY105" i="1"/>
  <c r="I105" i="1"/>
  <c r="O105" i="1"/>
  <c r="U105" i="1"/>
  <c r="AA105" i="1"/>
  <c r="AG105" i="1"/>
  <c r="AN105" i="1"/>
  <c r="AT105" i="1"/>
  <c r="F111" i="1"/>
  <c r="M111" i="1"/>
  <c r="S111" i="1"/>
  <c r="Y111" i="1"/>
  <c r="AE111" i="1"/>
  <c r="AM111" i="1"/>
  <c r="AX111" i="1"/>
  <c r="G111" i="1"/>
  <c r="N111" i="1"/>
  <c r="T111" i="1"/>
  <c r="Z111" i="1"/>
  <c r="AF111" i="1"/>
  <c r="AN111" i="1"/>
  <c r="AS111" i="1"/>
  <c r="AY111" i="1"/>
  <c r="I111" i="1"/>
  <c r="O111" i="1"/>
  <c r="U111" i="1"/>
  <c r="AA111" i="1"/>
  <c r="AG111" i="1"/>
  <c r="AO111" i="1"/>
  <c r="I106" i="1"/>
  <c r="O106" i="1"/>
  <c r="U106" i="1"/>
  <c r="AA106" i="1"/>
  <c r="AG106" i="1"/>
  <c r="AN106" i="1"/>
  <c r="AS106" i="1"/>
  <c r="AY106" i="1"/>
  <c r="J106" i="1"/>
  <c r="P106" i="1"/>
  <c r="V106" i="1"/>
  <c r="AB106" i="1"/>
  <c r="AH106" i="1"/>
  <c r="AO106" i="1"/>
  <c r="AT106" i="1"/>
  <c r="E106" i="1"/>
  <c r="K106" i="1"/>
  <c r="Q106" i="1"/>
  <c r="W106" i="1"/>
  <c r="AC106" i="1"/>
  <c r="AI106" i="1"/>
  <c r="AP106" i="1"/>
  <c r="AU106" i="1"/>
  <c r="J112" i="1"/>
  <c r="P112" i="1"/>
  <c r="W112" i="1"/>
  <c r="AC112" i="1"/>
  <c r="AK112" i="1"/>
  <c r="AQ112" i="1"/>
  <c r="AV112" i="1"/>
  <c r="K112" i="1"/>
  <c r="Q112" i="1"/>
  <c r="X112" i="1"/>
  <c r="AD112" i="1"/>
  <c r="AL112" i="1"/>
  <c r="AR112" i="1"/>
  <c r="AW112" i="1"/>
  <c r="K121" i="1"/>
  <c r="C109" i="1"/>
  <c r="AW114" i="1"/>
  <c r="AQ114" i="1"/>
  <c r="AK114" i="1"/>
  <c r="AD114" i="1"/>
  <c r="X114" i="1"/>
  <c r="R114" i="1"/>
  <c r="I114" i="1"/>
  <c r="AV113" i="1"/>
  <c r="AK113" i="1"/>
  <c r="AB113" i="1"/>
  <c r="R113" i="1"/>
  <c r="J113" i="1"/>
  <c r="AU112" i="1"/>
  <c r="AN112" i="1"/>
  <c r="AB112" i="1"/>
  <c r="T112" i="1"/>
  <c r="I112" i="1"/>
  <c r="AU111" i="1"/>
  <c r="AK111" i="1"/>
  <c r="W111" i="1"/>
  <c r="K111" i="1"/>
  <c r="AS110" i="1"/>
  <c r="AF110" i="1"/>
  <c r="R110" i="1"/>
  <c r="E110" i="1"/>
  <c r="AO109" i="1"/>
  <c r="AA109" i="1"/>
  <c r="N109" i="1"/>
  <c r="AU108" i="1"/>
  <c r="AJ108" i="1"/>
  <c r="V108" i="1"/>
  <c r="J108" i="1"/>
  <c r="AS107" i="1"/>
  <c r="AF107" i="1"/>
  <c r="T107" i="1"/>
  <c r="H107" i="1"/>
  <c r="AR106" i="1"/>
  <c r="AE106" i="1"/>
  <c r="S106" i="1"/>
  <c r="G106" i="1"/>
  <c r="AP105" i="1"/>
  <c r="AC105" i="1"/>
  <c r="Q105" i="1"/>
  <c r="E105" i="1"/>
  <c r="AJ104" i="1"/>
  <c r="H123" i="1"/>
  <c r="H121" i="1"/>
  <c r="H117" i="1"/>
  <c r="J125" i="1"/>
  <c r="K126" i="1"/>
  <c r="L117" i="1"/>
  <c r="H118" i="1"/>
  <c r="J121" i="1"/>
  <c r="D114" i="1"/>
  <c r="J122" i="1"/>
  <c r="J120" i="1"/>
  <c r="D103" i="1"/>
  <c r="K116" i="1"/>
  <c r="L116" i="1"/>
  <c r="L122" i="1"/>
  <c r="J126" i="1"/>
  <c r="J124" i="1"/>
  <c r="D108" i="1"/>
  <c r="L119" i="1"/>
  <c r="L125" i="1"/>
  <c r="L127" i="1"/>
  <c r="J116" i="1"/>
  <c r="K122" i="1"/>
  <c r="K120" i="1"/>
  <c r="H119" i="1"/>
  <c r="H122" i="1"/>
  <c r="H125" i="1"/>
  <c r="H127" i="1"/>
  <c r="D105" i="1"/>
  <c r="J123" i="1"/>
  <c r="D110" i="1"/>
  <c r="K123" i="1"/>
  <c r="L120" i="1"/>
  <c r="D107" i="1"/>
  <c r="L124" i="1"/>
  <c r="D111" i="1"/>
  <c r="J118" i="1"/>
  <c r="L123" i="1"/>
  <c r="D113" i="1"/>
  <c r="L126" i="1"/>
  <c r="K118" i="1"/>
  <c r="H120" i="1"/>
  <c r="H124" i="1"/>
  <c r="K119" i="1"/>
  <c r="J119" i="1"/>
  <c r="L118" i="1"/>
  <c r="H126" i="1"/>
  <c r="D106" i="1"/>
  <c r="J127" i="1"/>
  <c r="K127" i="1"/>
  <c r="H116" i="1"/>
  <c r="K124" i="1"/>
  <c r="K125" i="1"/>
  <c r="J117" i="1"/>
  <c r="D104" i="1"/>
  <c r="K117" i="1"/>
  <c r="D109" i="1"/>
  <c r="D112" i="1"/>
  <c r="G81" i="1"/>
  <c r="F81" i="1"/>
  <c r="L81" i="1" s="1"/>
  <c r="E81" i="1"/>
  <c r="K81" i="1" s="1"/>
  <c r="D81" i="1"/>
  <c r="J81" i="1" s="1"/>
  <c r="C81" i="1"/>
  <c r="G80" i="1"/>
  <c r="F80" i="1"/>
  <c r="L80" i="1" s="1"/>
  <c r="E80" i="1"/>
  <c r="K80" i="1" s="1"/>
  <c r="D80" i="1"/>
  <c r="J80" i="1" s="1"/>
  <c r="C80" i="1"/>
  <c r="G79" i="1"/>
  <c r="F79" i="1"/>
  <c r="L79" i="1" s="1"/>
  <c r="E79" i="1"/>
  <c r="K79" i="1" s="1"/>
  <c r="D79" i="1"/>
  <c r="J79" i="1" s="1"/>
  <c r="C79" i="1"/>
  <c r="G78" i="1"/>
  <c r="F78" i="1"/>
  <c r="L78" i="1" s="1"/>
  <c r="E78" i="1"/>
  <c r="K78" i="1" s="1"/>
  <c r="D78" i="1"/>
  <c r="J78" i="1" s="1"/>
  <c r="C78" i="1"/>
  <c r="G77" i="1"/>
  <c r="F77" i="1"/>
  <c r="L77" i="1" s="1"/>
  <c r="E77" i="1"/>
  <c r="K77" i="1" s="1"/>
  <c r="D77" i="1"/>
  <c r="J77" i="1" s="1"/>
  <c r="C77" i="1"/>
  <c r="G76" i="1"/>
  <c r="F76" i="1"/>
  <c r="L76" i="1" s="1"/>
  <c r="E76" i="1"/>
  <c r="K76" i="1" s="1"/>
  <c r="D76" i="1"/>
  <c r="J76" i="1" s="1"/>
  <c r="C76" i="1"/>
  <c r="G75" i="1"/>
  <c r="F75" i="1"/>
  <c r="L75" i="1" s="1"/>
  <c r="E75" i="1"/>
  <c r="K75" i="1" s="1"/>
  <c r="D75" i="1"/>
  <c r="J75" i="1" s="1"/>
  <c r="C75" i="1"/>
  <c r="G74" i="1"/>
  <c r="F74" i="1"/>
  <c r="L74" i="1" s="1"/>
  <c r="E74" i="1"/>
  <c r="K74" i="1" s="1"/>
  <c r="D74" i="1"/>
  <c r="J74" i="1" s="1"/>
  <c r="C74" i="1"/>
  <c r="G73" i="1"/>
  <c r="F73" i="1"/>
  <c r="L73" i="1" s="1"/>
  <c r="E73" i="1"/>
  <c r="K73" i="1" s="1"/>
  <c r="D73" i="1"/>
  <c r="J73" i="1" s="1"/>
  <c r="C73" i="1"/>
  <c r="G72" i="1"/>
  <c r="F72" i="1"/>
  <c r="L72" i="1" s="1"/>
  <c r="E72" i="1"/>
  <c r="K72" i="1" s="1"/>
  <c r="D72" i="1"/>
  <c r="J72" i="1" s="1"/>
  <c r="C72" i="1"/>
  <c r="G71" i="1"/>
  <c r="F71" i="1"/>
  <c r="L71" i="1" s="1"/>
  <c r="E71" i="1"/>
  <c r="K71" i="1" s="1"/>
  <c r="D71" i="1"/>
  <c r="J71" i="1" s="1"/>
  <c r="C71" i="1"/>
  <c r="G70" i="1"/>
  <c r="F70" i="1"/>
  <c r="L70" i="1" s="1"/>
  <c r="E70" i="1"/>
  <c r="K70" i="1" s="1"/>
  <c r="D70" i="1"/>
  <c r="J70" i="1" s="1"/>
  <c r="C70" i="1"/>
  <c r="L66" i="1"/>
  <c r="J66" i="1"/>
  <c r="I66" i="1"/>
  <c r="G66" i="1"/>
  <c r="F66" i="1"/>
  <c r="E66" i="1"/>
  <c r="D66" i="1"/>
  <c r="C66" i="1"/>
  <c r="L65" i="1"/>
  <c r="J65" i="1"/>
  <c r="I65" i="1"/>
  <c r="G65" i="1"/>
  <c r="F65" i="1"/>
  <c r="E65" i="1"/>
  <c r="D65" i="1"/>
  <c r="C65" i="1"/>
  <c r="L64" i="1"/>
  <c r="J64" i="1"/>
  <c r="I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J59" i="1"/>
  <c r="I59" i="1"/>
  <c r="G59" i="1"/>
  <c r="F59" i="1"/>
  <c r="E59" i="1"/>
  <c r="D59" i="1"/>
  <c r="L58" i="1"/>
  <c r="K58" i="1"/>
  <c r="J58" i="1"/>
  <c r="I58" i="1"/>
  <c r="G58" i="1"/>
  <c r="F58" i="1"/>
  <c r="E58" i="1"/>
  <c r="D58" i="1"/>
  <c r="L57" i="1"/>
  <c r="K57" i="1"/>
  <c r="J57" i="1"/>
  <c r="I57" i="1"/>
  <c r="G57" i="1"/>
  <c r="F57" i="1"/>
  <c r="E57" i="1"/>
  <c r="D57" i="1"/>
  <c r="L56" i="1"/>
  <c r="K56" i="1"/>
  <c r="J56" i="1"/>
  <c r="I56" i="1"/>
  <c r="H56" i="1"/>
  <c r="G56" i="1"/>
  <c r="F56" i="1"/>
  <c r="E56" i="1"/>
  <c r="D56" i="1"/>
  <c r="C56" i="1"/>
  <c r="H78" i="1" l="1"/>
  <c r="H74" i="1"/>
  <c r="H75" i="1"/>
  <c r="H76" i="1"/>
  <c r="H77" i="1"/>
  <c r="H79" i="1"/>
  <c r="H81" i="1"/>
  <c r="H80" i="1"/>
  <c r="H71" i="1"/>
  <c r="H70" i="1"/>
  <c r="H72" i="1"/>
  <c r="H73" i="1"/>
  <c r="C31" i="1"/>
  <c r="D31" i="1"/>
  <c r="J31" i="1" s="1"/>
  <c r="E31" i="1"/>
  <c r="F31" i="1"/>
  <c r="G31" i="1"/>
  <c r="C32" i="1"/>
  <c r="D32" i="1"/>
  <c r="J32" i="1" s="1"/>
  <c r="E32" i="1"/>
  <c r="K32" i="1" s="1"/>
  <c r="F32" i="1"/>
  <c r="L32" i="1" s="1"/>
  <c r="G32" i="1"/>
  <c r="C33" i="1"/>
  <c r="D33" i="1"/>
  <c r="J33" i="1" s="1"/>
  <c r="E33" i="1"/>
  <c r="K33" i="1" s="1"/>
  <c r="F33" i="1"/>
  <c r="L33" i="1" s="1"/>
  <c r="G33" i="1"/>
  <c r="C34" i="1"/>
  <c r="D34" i="1"/>
  <c r="J34" i="1" s="1"/>
  <c r="E34" i="1"/>
  <c r="K34" i="1" s="1"/>
  <c r="F34" i="1"/>
  <c r="L34" i="1" s="1"/>
  <c r="G34" i="1"/>
  <c r="C35" i="1"/>
  <c r="D35" i="1"/>
  <c r="J35" i="1" s="1"/>
  <c r="E35" i="1"/>
  <c r="K35" i="1" s="1"/>
  <c r="F35" i="1"/>
  <c r="L35" i="1" s="1"/>
  <c r="G35" i="1"/>
  <c r="C36" i="1"/>
  <c r="D36" i="1"/>
  <c r="E36" i="1"/>
  <c r="K36" i="1" s="1"/>
  <c r="F36" i="1"/>
  <c r="L36" i="1" s="1"/>
  <c r="G36" i="1"/>
  <c r="C37" i="1"/>
  <c r="D37" i="1"/>
  <c r="J37" i="1" s="1"/>
  <c r="E37" i="1"/>
  <c r="K37" i="1" s="1"/>
  <c r="F37" i="1"/>
  <c r="L37" i="1" s="1"/>
  <c r="G37" i="1"/>
  <c r="H37" i="1" s="1"/>
  <c r="C38" i="1"/>
  <c r="D38" i="1"/>
  <c r="J38" i="1" s="1"/>
  <c r="E38" i="1"/>
  <c r="K38" i="1" s="1"/>
  <c r="F38" i="1"/>
  <c r="L38" i="1" s="1"/>
  <c r="G38" i="1"/>
  <c r="C39" i="1"/>
  <c r="D39" i="1"/>
  <c r="J39" i="1" s="1"/>
  <c r="E39" i="1"/>
  <c r="K39" i="1" s="1"/>
  <c r="F39" i="1"/>
  <c r="L39" i="1" s="1"/>
  <c r="G39" i="1"/>
  <c r="C40" i="1"/>
  <c r="D40" i="1"/>
  <c r="J40" i="1" s="1"/>
  <c r="E40" i="1"/>
  <c r="K40" i="1" s="1"/>
  <c r="F40" i="1"/>
  <c r="L40" i="1" s="1"/>
  <c r="G40" i="1"/>
  <c r="C41" i="1"/>
  <c r="D41" i="1"/>
  <c r="J41" i="1" s="1"/>
  <c r="E41" i="1"/>
  <c r="K41" i="1" s="1"/>
  <c r="F41" i="1"/>
  <c r="L41" i="1" s="1"/>
  <c r="G41" i="1"/>
  <c r="G30" i="1"/>
  <c r="F30" i="1"/>
  <c r="L30" i="1" s="1"/>
  <c r="E30" i="1"/>
  <c r="K30" i="1" s="1"/>
  <c r="D30" i="1"/>
  <c r="J30" i="1" s="1"/>
  <c r="C30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E20" i="1"/>
  <c r="K31" i="1"/>
  <c r="L31" i="1"/>
  <c r="H38" i="1" l="1"/>
  <c r="H32" i="1"/>
  <c r="H36" i="1"/>
  <c r="H31" i="1"/>
  <c r="J36" i="1"/>
  <c r="H30" i="1"/>
  <c r="H39" i="1"/>
  <c r="H35" i="1"/>
  <c r="H41" i="1"/>
  <c r="H33" i="1"/>
  <c r="H34" i="1"/>
  <c r="H40" i="1"/>
  <c r="I16" i="1" l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C28" i="1"/>
  <c r="D28" i="1"/>
  <c r="E28" i="1"/>
  <c r="F28" i="1"/>
  <c r="G28" i="1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J43" authorId="0" shapeId="0" xr:uid="{B3DA77DE-4823-8F46-A92E-DB0AD587D5DE}">
      <text>
        <r>
          <rPr>
            <sz val="9"/>
            <color indexed="81"/>
            <rFont val="Geneva"/>
            <family val="2"/>
          </rPr>
          <t xml:space="preserve">13698 ou 3196-368
</t>
        </r>
      </text>
    </comment>
  </commentList>
</comments>
</file>

<file path=xl/sharedStrings.xml><?xml version="1.0" encoding="utf-8"?>
<sst xmlns="http://schemas.openxmlformats.org/spreadsheetml/2006/main" count="115" uniqueCount="55">
  <si>
    <t>Log10(E.h.o)</t>
  </si>
  <si>
    <t xml:space="preserve">DP-4022d       </t>
  </si>
  <si>
    <t>n=29</t>
  </si>
  <si>
    <t xml:space="preserve">DP-4026d       </t>
  </si>
  <si>
    <t xml:space="preserve">DP-3072i       </t>
  </si>
  <si>
    <t xml:space="preserve">DP-4679d       </t>
  </si>
  <si>
    <t xml:space="preserve">DP-4031i       </t>
  </si>
  <si>
    <t xml:space="preserve">DP-4680d       </t>
  </si>
  <si>
    <t xml:space="preserve">DP-2964        </t>
  </si>
  <si>
    <t xml:space="preserve">DP-4024d       </t>
  </si>
  <si>
    <t xml:space="preserve">DP-4676d       </t>
  </si>
  <si>
    <t>Mesures</t>
  </si>
  <si>
    <t>n</t>
  </si>
  <si>
    <t>x</t>
  </si>
  <si>
    <t>min</t>
  </si>
  <si>
    <t>max</t>
  </si>
  <si>
    <t>s</t>
  </si>
  <si>
    <t>v</t>
  </si>
  <si>
    <t>Cedral LS  min</t>
  </si>
  <si>
    <t>Cedral  LS max</t>
  </si>
  <si>
    <t>Cedral</t>
  </si>
  <si>
    <t>Alberdi et al.</t>
  </si>
  <si>
    <t>MC</t>
  </si>
  <si>
    <t>Rock Creek</t>
  </si>
  <si>
    <t>NY 10588</t>
  </si>
  <si>
    <t>NY 10597</t>
  </si>
  <si>
    <t>NY 10606</t>
  </si>
  <si>
    <t>NY 10607</t>
  </si>
  <si>
    <t>NY 10610</t>
  </si>
  <si>
    <t>NY 10612</t>
  </si>
  <si>
    <t>NY 10629</t>
  </si>
  <si>
    <t>YA 368</t>
  </si>
  <si>
    <t>YA 3196</t>
  </si>
  <si>
    <t>CH 12895</t>
  </si>
  <si>
    <t>D logmin</t>
  </si>
  <si>
    <t>Dlogmax</t>
  </si>
  <si>
    <t>E. mexicanus</t>
  </si>
  <si>
    <t>E. scotti</t>
  </si>
  <si>
    <t>LACM</t>
  </si>
  <si>
    <t>Cedral n=9</t>
  </si>
  <si>
    <t>Rock Creek n=8-10</t>
  </si>
  <si>
    <t>CIT 138</t>
  </si>
  <si>
    <t>77 F10 10,5-13</t>
  </si>
  <si>
    <t>[35</t>
  </si>
  <si>
    <t>E. occid n=45-48</t>
  </si>
  <si>
    <t xml:space="preserve"> min</t>
  </si>
  <si>
    <t xml:space="preserve"> max</t>
  </si>
  <si>
    <t>E. occidentalis</t>
  </si>
  <si>
    <t>Valsequillo</t>
  </si>
  <si>
    <t>66.1.N.7.260 – 480</t>
  </si>
  <si>
    <t>DP-5270</t>
  </si>
  <si>
    <t>DP-5272</t>
  </si>
  <si>
    <t>66.R.15.7 – 482</t>
  </si>
  <si>
    <t>66.1.I.5.200 - 485</t>
  </si>
  <si>
    <t>DP-5275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</si>
</sst>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rgb="FF00B050"/>
      <name val="Times New Roman"/>
      <family val="1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9"/>
      <color indexed="81"/>
      <name val="Geneva"/>
      <family val="2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 MC III E. mexicanus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Feuil1!$C$16</c:f>
              <c:strCache>
                <c:ptCount val="1"/>
                <c:pt idx="0">
                  <c:v>DP-2964 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4.2769787767936052E-2</c:v>
                </c:pt>
                <c:pt idx="1">
                  <c:v>0.18925551481726077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0.14556132681523404</c:v>
                </c:pt>
                <c:pt idx="5">
                  <c:v>0.13843617916664708</c:v>
                </c:pt>
                <c:pt idx="6">
                  <c:v>0.14662195895590679</c:v>
                </c:pt>
                <c:pt idx="7">
                  <c:v>0.14174518679241155</c:v>
                </c:pt>
                <c:pt idx="8">
                  <c:v>0.11182696394417291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3A4F-AAB1-9752FE976BA3}"/>
            </c:ext>
          </c:extLst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DP-3072i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0.20994011367711174</c:v>
                </c:pt>
                <c:pt idx="2">
                  <c:v>0.176138060551702</c:v>
                </c:pt>
                <c:pt idx="3">
                  <c:v>0.12337771421838228</c:v>
                </c:pt>
                <c:pt idx="4">
                  <c:v>0.10300897612977034</c:v>
                </c:pt>
                <c:pt idx="5">
                  <c:v>0.14410272996304352</c:v>
                </c:pt>
                <c:pt idx="6">
                  <c:v>0.15459088862718207</c:v>
                </c:pt>
                <c:pt idx="7">
                  <c:v>0.1200259370991752</c:v>
                </c:pt>
                <c:pt idx="8">
                  <c:v>8.0070367824686128E-2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499-EA48-ACC2-FE08830E54A8}"/>
            </c:ext>
          </c:extLst>
        </c:ser>
        <c:ser>
          <c:idx val="1"/>
          <c:order val="2"/>
          <c:tx>
            <c:strRef>
              <c:f>Feuil1!$E$16</c:f>
              <c:strCache>
                <c:ptCount val="1"/>
                <c:pt idx="0">
                  <c:v>DP-4022d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6.1455941684069426E-2</c:v>
                </c:pt>
                <c:pt idx="1">
                  <c:v>0.17306875372398545</c:v>
                </c:pt>
                <c:pt idx="2">
                  <c:v>0.13338608013075204</c:v>
                </c:pt>
                <c:pt idx="3">
                  <c:v>0.10372302622191243</c:v>
                </c:pt>
                <c:pt idx="4">
                  <c:v>0.14556132681523404</c:v>
                </c:pt>
                <c:pt idx="5">
                  <c:v>0.11500034825873628</c:v>
                </c:pt>
                <c:pt idx="6">
                  <c:v>0.13023154276773741</c:v>
                </c:pt>
                <c:pt idx="7">
                  <c:v>0.10299259780039494</c:v>
                </c:pt>
                <c:pt idx="8">
                  <c:v>6.4830401267949256E-2</c:v>
                </c:pt>
                <c:pt idx="9">
                  <c:v>9.9915523147781515E-2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499-EA48-ACC2-FE08830E54A8}"/>
            </c:ext>
          </c:extLst>
        </c:ser>
        <c:ser>
          <c:idx val="3"/>
          <c:order val="3"/>
          <c:tx>
            <c:strRef>
              <c:f>Feuil1!$F$16</c:f>
              <c:strCache>
                <c:ptCount val="1"/>
                <c:pt idx="0">
                  <c:v>DP-4024d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0.19136887413065984</c:v>
                </c:pt>
                <c:pt idx="2">
                  <c:v>0.14810933695145834</c:v>
                </c:pt>
                <c:pt idx="3">
                  <c:v>0.11951729340514428</c:v>
                </c:pt>
                <c:pt idx="4">
                  <c:v>0.12783255985480246</c:v>
                </c:pt>
                <c:pt idx="5">
                  <c:v>0.11927914623801117</c:v>
                </c:pt>
                <c:pt idx="6">
                  <c:v>0.13850406873372711</c:v>
                </c:pt>
                <c:pt idx="7">
                  <c:v>0.13102132140063838</c:v>
                </c:pt>
                <c:pt idx="8">
                  <c:v>0.1132167074721786</c:v>
                </c:pt>
                <c:pt idx="9">
                  <c:v>0.12332628221167763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499-EA48-ACC2-FE08830E54A8}"/>
            </c:ext>
          </c:extLst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DP-4026d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7.3481149972772553E-2</c:v>
                </c:pt>
                <c:pt idx="1">
                  <c:v>0.19972094849542588</c:v>
                </c:pt>
                <c:pt idx="2">
                  <c:v>0.18950202210968348</c:v>
                </c:pt>
                <c:pt idx="3">
                  <c:v>0.14218127804108804</c:v>
                </c:pt>
                <c:pt idx="4">
                  <c:v>0.15131365570432531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0.1470094267847688</c:v>
                </c:pt>
                <c:pt idx="8">
                  <c:v>0.12282234824563609</c:v>
                </c:pt>
                <c:pt idx="9">
                  <c:v>0.14433466293619435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499-EA48-ACC2-FE08830E54A8}"/>
            </c:ext>
          </c:extLst>
        </c:ser>
        <c:ser>
          <c:idx val="5"/>
          <c:order val="5"/>
          <c:tx>
            <c:strRef>
              <c:f>Feuil1!$H$16</c:f>
              <c:strCache>
                <c:ptCount val="1"/>
                <c:pt idx="0">
                  <c:v>DP-4031i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5.385875993354805E-2</c:v>
                </c:pt>
                <c:pt idx="1">
                  <c:v>0.19451975480961803</c:v>
                </c:pt>
                <c:pt idx="2">
                  <c:v>0.1801906045628987</c:v>
                </c:pt>
                <c:pt idx="3">
                  <c:v>0.1116919558931877</c:v>
                </c:pt>
                <c:pt idx="4">
                  <c:v>0.11559810343779087</c:v>
                </c:pt>
                <c:pt idx="5">
                  <c:v>0.13598483974086384</c:v>
                </c:pt>
                <c:pt idx="6">
                  <c:v>0.14258198115416665</c:v>
                </c:pt>
                <c:pt idx="7">
                  <c:v>0.1200259370991752</c:v>
                </c:pt>
                <c:pt idx="8">
                  <c:v>0.10903406376000269</c:v>
                </c:pt>
                <c:pt idx="9">
                  <c:v>0.12332628221167763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E-5A4B-84A0-9DAA5AFF4E4A}"/>
            </c:ext>
          </c:extLst>
        </c:ser>
        <c:ser>
          <c:idx val="6"/>
          <c:order val="6"/>
          <c:tx>
            <c:strRef>
              <c:f>Feuil1!$I$16</c:f>
              <c:strCache>
                <c:ptCount val="1"/>
                <c:pt idx="0">
                  <c:v>DP-4679d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6.9098726490285145E-2</c:v>
                </c:pt>
                <c:pt idx="1">
                  <c:v>0.1785316494254876</c:v>
                </c:pt>
                <c:pt idx="2">
                  <c:v>0.1623497760660686</c:v>
                </c:pt>
                <c:pt idx="3">
                  <c:v>0.12183766125029005</c:v>
                </c:pt>
                <c:pt idx="4">
                  <c:v>0.13143668412362763</c:v>
                </c:pt>
                <c:pt idx="5">
                  <c:v>0.14410272996304352</c:v>
                </c:pt>
                <c:pt idx="6">
                  <c:v>0.14662195895590679</c:v>
                </c:pt>
                <c:pt idx="7">
                  <c:v>0.13102132140063838</c:v>
                </c:pt>
                <c:pt idx="8">
                  <c:v>0.10197220927251593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E947-8FDB-AC04662BD00C}"/>
            </c:ext>
          </c:extLst>
        </c:ser>
        <c:ser>
          <c:idx val="7"/>
          <c:order val="7"/>
          <c:tx>
            <c:strRef>
              <c:f>Feuil1!$J$16</c:f>
              <c:strCache>
                <c:ptCount val="1"/>
                <c:pt idx="0">
                  <c:v>DP-4680d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0.15625525471433543</c:v>
                </c:pt>
                <c:pt idx="2">
                  <c:v>0.14081009820995893</c:v>
                </c:pt>
                <c:pt idx="3">
                  <c:v>0.1116919558931877</c:v>
                </c:pt>
                <c:pt idx="4">
                  <c:v>0.10682417913028575</c:v>
                </c:pt>
                <c:pt idx="5">
                  <c:v>0.12182633525189113</c:v>
                </c:pt>
                <c:pt idx="6">
                  <c:v>0.12179837523087444</c:v>
                </c:pt>
                <c:pt idx="7">
                  <c:v>0.11216010404129872</c:v>
                </c:pt>
                <c:pt idx="8">
                  <c:v>0.10903406376000269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E947-8FDB-AC04662BD00C}"/>
            </c:ext>
          </c:extLst>
        </c:ser>
        <c:ser>
          <c:idx val="8"/>
          <c:order val="8"/>
          <c:tx>
            <c:strRef>
              <c:f>Feuil1!$K$16</c:f>
              <c:strCache>
                <c:ptCount val="1"/>
                <c:pt idx="0">
                  <c:v>DP-4676d       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0.15625525471433543</c:v>
                </c:pt>
                <c:pt idx="2">
                  <c:v>0.11814611357401517</c:v>
                </c:pt>
                <c:pt idx="3">
                  <c:v>0.10372302622191243</c:v>
                </c:pt>
                <c:pt idx="4">
                  <c:v>0.10300897612977034</c:v>
                </c:pt>
                <c:pt idx="5">
                  <c:v>9.0227349180188821E-2</c:v>
                </c:pt>
                <c:pt idx="6">
                  <c:v>0.10442427916145181</c:v>
                </c:pt>
                <c:pt idx="7">
                  <c:v>0.10874492668948621</c:v>
                </c:pt>
                <c:pt idx="8">
                  <c:v>8.7494385903893024E-2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8-4140-A62B-5331F3B6B19A}"/>
            </c:ext>
          </c:extLst>
        </c:ser>
        <c:ser>
          <c:idx val="9"/>
          <c:order val="9"/>
          <c:tx>
            <c:strRef>
              <c:f>Feuil1!$L$16</c:f>
              <c:strCache>
                <c:ptCount val="1"/>
                <c:pt idx="0">
                  <c:v>DP-5270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7"/>
            <c:spPr>
              <a:ln w="15875">
                <a:solidFill>
                  <a:schemeClr val="tx1"/>
                </a:solidFill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0.12913987420971851</c:v>
                </c:pt>
                <c:pt idx="3">
                  <c:v>0.13996736764655826</c:v>
                </c:pt>
                <c:pt idx="5">
                  <c:v>0.12435867176728621</c:v>
                </c:pt>
                <c:pt idx="6">
                  <c:v>0.13850406873372711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7-7A41-BB89-AE310BF413D0}"/>
            </c:ext>
          </c:extLst>
        </c:ser>
        <c:ser>
          <c:idx val="10"/>
          <c:order val="10"/>
          <c:tx>
            <c:strRef>
              <c:f>Feuil1!$M$16</c:f>
              <c:strCache>
                <c:ptCount val="1"/>
                <c:pt idx="0">
                  <c:v>DP-5272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triangle"/>
            <c:size val="9"/>
            <c:spPr>
              <a:solidFill>
                <a:schemeClr val="tx1"/>
              </a:solidFill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Feuil1!$M$17:$M$26</c:f>
              <c:numCache>
                <c:formatCode>0.000</c:formatCode>
                <c:ptCount val="10"/>
                <c:pt idx="0">
                  <c:v>6.8216909980415519E-2</c:v>
                </c:pt>
                <c:pt idx="1">
                  <c:v>0.16753626512402442</c:v>
                </c:pt>
                <c:pt idx="3">
                  <c:v>0.11796346533652247</c:v>
                </c:pt>
                <c:pt idx="5">
                  <c:v>0.11327695519600223</c:v>
                </c:pt>
                <c:pt idx="6">
                  <c:v>0.14822748567132504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7-7A41-BB89-AE310BF413D0}"/>
            </c:ext>
          </c:extLst>
        </c:ser>
        <c:ser>
          <c:idx val="11"/>
          <c:order val="11"/>
          <c:tx>
            <c:strRef>
              <c:f>Feuil1!$N$16</c:f>
              <c:strCache>
                <c:ptCount val="1"/>
                <c:pt idx="0">
                  <c:v>DP-5275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Feuil1!$N$17:$N$26</c:f>
              <c:numCache>
                <c:formatCode>0.000</c:formatCode>
                <c:ptCount val="10"/>
                <c:pt idx="0">
                  <c:v>4.6683216573660591E-2</c:v>
                </c:pt>
                <c:pt idx="1">
                  <c:v>0.13518022863069112</c:v>
                </c:pt>
                <c:pt idx="3">
                  <c:v>6.855860915866141E-2</c:v>
                </c:pt>
                <c:pt idx="5">
                  <c:v>8.1025850706187175E-2</c:v>
                </c:pt>
                <c:pt idx="6">
                  <c:v>0.11145754189265578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7-7A41-BB89-AE310BF4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496392414359E-2"/>
              <c:y val="0.14298724451896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4736891361733187"/>
          <c:h val="0.600269592339738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mexicanus MC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Feuil1!$J$29</c:f>
              <c:strCache>
                <c:ptCount val="1"/>
                <c:pt idx="0">
                  <c:v>Cedral n=9</c:v>
                </c:pt>
              </c:strCache>
            </c:strRef>
          </c:tx>
          <c:spPr>
            <a:ln w="38100">
              <a:solidFill>
                <a:srgbClr val="D883FF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5.7834715994485197E-2</c:v>
                </c:pt>
                <c:pt idx="1">
                  <c:v>0.18356909011710165</c:v>
                </c:pt>
                <c:pt idx="2">
                  <c:v>0.15733983463230206</c:v>
                </c:pt>
                <c:pt idx="3">
                  <c:v>0.11934492012171316</c:v>
                </c:pt>
                <c:pt idx="4">
                  <c:v>0.12595191270113304</c:v>
                </c:pt>
                <c:pt idx="5">
                  <c:v>0.12845406371078427</c:v>
                </c:pt>
                <c:pt idx="6">
                  <c:v>0.13895906561337856</c:v>
                </c:pt>
                <c:pt idx="7">
                  <c:v>0.12408997296652857</c:v>
                </c:pt>
                <c:pt idx="8">
                  <c:v>0.1003871911558547</c:v>
                </c:pt>
                <c:pt idx="9">
                  <c:v>0.11965298232691679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AA40-8C92-303926CD68A6}"/>
            </c:ext>
          </c:extLst>
        </c:ser>
        <c:ser>
          <c:idx val="0"/>
          <c:order val="1"/>
          <c:tx>
            <c:strRef>
              <c:f>Feuil1!$K$29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0.15625525471433543</c:v>
                </c:pt>
                <c:pt idx="2">
                  <c:v>0.11814611357401517</c:v>
                </c:pt>
                <c:pt idx="3">
                  <c:v>0.10372302622191243</c:v>
                </c:pt>
                <c:pt idx="4">
                  <c:v>0.10300897612977034</c:v>
                </c:pt>
                <c:pt idx="5">
                  <c:v>9.0227349180188821E-2</c:v>
                </c:pt>
                <c:pt idx="6">
                  <c:v>0.10442427916145181</c:v>
                </c:pt>
                <c:pt idx="7">
                  <c:v>0.10299259780039494</c:v>
                </c:pt>
                <c:pt idx="8">
                  <c:v>6.4830401267949256E-2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AA40-8C92-303926CD68A6}"/>
            </c:ext>
          </c:extLst>
        </c:ser>
        <c:ser>
          <c:idx val="1"/>
          <c:order val="2"/>
          <c:tx>
            <c:strRef>
              <c:f>Feuil1!$L$29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7.3481149972772553E-2</c:v>
                </c:pt>
                <c:pt idx="1">
                  <c:v>0.20994011367711174</c:v>
                </c:pt>
                <c:pt idx="2">
                  <c:v>0.18950202210968348</c:v>
                </c:pt>
                <c:pt idx="3">
                  <c:v>0.14218127804108804</c:v>
                </c:pt>
                <c:pt idx="4">
                  <c:v>0.15131365570432531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0.1470094267847688</c:v>
                </c:pt>
                <c:pt idx="8">
                  <c:v>0.12282234824563609</c:v>
                </c:pt>
                <c:pt idx="9">
                  <c:v>0.14433466293619435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B-AA40-8C92-303926CD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1696784013409135E-2"/>
              <c:y val="0.118661199206054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4110453322"/>
          <c:h val="0.202854712413025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MC III  E. scotti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Feuil1!$C$56</c:f>
              <c:strCache>
                <c:ptCount val="1"/>
                <c:pt idx="0">
                  <c:v>NY 10588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Feuil1!$C$57:$C$66</c:f>
              <c:numCache>
                <c:formatCode>0.000</c:formatCode>
                <c:ptCount val="10"/>
                <c:pt idx="5">
                  <c:v>0.11067897447609365</c:v>
                </c:pt>
                <c:pt idx="6">
                  <c:v>0.13023154276773741</c:v>
                </c:pt>
                <c:pt idx="7">
                  <c:v>0.1200259370991752</c:v>
                </c:pt>
                <c:pt idx="8">
                  <c:v>0.10903406376000269</c:v>
                </c:pt>
                <c:pt idx="9">
                  <c:v>9.9915523147781515E-2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A34C-8E26-645D24E0A481}"/>
            </c:ext>
          </c:extLst>
        </c:ser>
        <c:ser>
          <c:idx val="0"/>
          <c:order val="1"/>
          <c:tx>
            <c:strRef>
              <c:f>Feuil1!$D$56</c:f>
              <c:strCache>
                <c:ptCount val="1"/>
                <c:pt idx="0">
                  <c:v>NY 10597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Feuil1!$D$57:$D$66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0.13277415886481259</c:v>
                </c:pt>
                <c:pt idx="2">
                  <c:v>0.11814611357401517</c:v>
                </c:pt>
                <c:pt idx="3">
                  <c:v>8.7332610033743041E-2</c:v>
                </c:pt>
                <c:pt idx="4">
                  <c:v>9.0043998965402716E-2</c:v>
                </c:pt>
                <c:pt idx="5">
                  <c:v>9.2950207515662076E-2</c:v>
                </c:pt>
                <c:pt idx="6">
                  <c:v>0.10707511841016815</c:v>
                </c:pt>
                <c:pt idx="7">
                  <c:v>0.11442205958117668</c:v>
                </c:pt>
                <c:pt idx="8">
                  <c:v>0.10903406376000269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A34C-8E26-645D24E0A481}"/>
            </c:ext>
          </c:extLst>
        </c:ser>
        <c:ser>
          <c:idx val="1"/>
          <c:order val="2"/>
          <c:tx>
            <c:strRef>
              <c:f>Feuil1!$E$56</c:f>
              <c:strCache>
                <c:ptCount val="1"/>
                <c:pt idx="0">
                  <c:v>NY 10606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Feuil1!$E$57:$E$66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0.1785316494254876</c:v>
                </c:pt>
                <c:pt idx="2">
                  <c:v>0.11814611357401517</c:v>
                </c:pt>
                <c:pt idx="3">
                  <c:v>0.11951729340514428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0.16241622613913864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0.10917024587294333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9-A34C-8E26-645D24E0A481}"/>
            </c:ext>
          </c:extLst>
        </c:ser>
        <c:ser>
          <c:idx val="3"/>
          <c:order val="3"/>
          <c:tx>
            <c:strRef>
              <c:f>Feuil1!$F$56</c:f>
              <c:strCache>
                <c:ptCount val="1"/>
                <c:pt idx="0">
                  <c:v>NY 10607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Feuil1!$F$57:$F$66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0.15625525471433543</c:v>
                </c:pt>
                <c:pt idx="2">
                  <c:v>0.13338608013075204</c:v>
                </c:pt>
                <c:pt idx="3">
                  <c:v>0.11951729340514428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0.15852118225561451</c:v>
                </c:pt>
                <c:pt idx="7">
                  <c:v>0.16242978565226251</c:v>
                </c:pt>
                <c:pt idx="8">
                  <c:v>0.1529664899685006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9-A34C-8E26-645D24E0A481}"/>
            </c:ext>
          </c:extLst>
        </c:ser>
        <c:ser>
          <c:idx val="4"/>
          <c:order val="4"/>
          <c:tx>
            <c:strRef>
              <c:f>Feuil1!$G$56</c:f>
              <c:strCache>
                <c:ptCount val="1"/>
                <c:pt idx="0">
                  <c:v>NY 10610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Feuil1!$G$57:$G$66</c:f>
              <c:numCache>
                <c:formatCode>0.000</c:formatCode>
                <c:ptCount val="10"/>
                <c:pt idx="0">
                  <c:v>4.3704760103008944E-2</c:v>
                </c:pt>
                <c:pt idx="1">
                  <c:v>0.16753626512402442</c:v>
                </c:pt>
                <c:pt idx="2">
                  <c:v>0.14081009820995893</c:v>
                </c:pt>
                <c:pt idx="3">
                  <c:v>0.1116919558931877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0.14662195895590679</c:v>
                </c:pt>
                <c:pt idx="7">
                  <c:v>0.11442205958117668</c:v>
                </c:pt>
                <c:pt idx="8">
                  <c:v>0.10197220927251593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9-A34C-8E26-645D24E0A481}"/>
            </c:ext>
          </c:extLst>
        </c:ser>
        <c:ser>
          <c:idx val="5"/>
          <c:order val="5"/>
          <c:tx>
            <c:strRef>
              <c:f>Feuil1!$H$56</c:f>
              <c:strCache>
                <c:ptCount val="1"/>
                <c:pt idx="0">
                  <c:v>NY 10612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Feuil1!$H$57:$H$66</c:f>
              <c:numCache>
                <c:formatCode>0.000</c:formatCode>
                <c:ptCount val="10"/>
                <c:pt idx="3">
                  <c:v>0.11951729340514428</c:v>
                </c:pt>
                <c:pt idx="4">
                  <c:v>0.1625946661140143</c:v>
                </c:pt>
                <c:pt idx="5">
                  <c:v>0.16758382581256637</c:v>
                </c:pt>
                <c:pt idx="6">
                  <c:v>0.17010305480542964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9-A34C-8E26-645D24E0A481}"/>
            </c:ext>
          </c:extLst>
        </c:ser>
        <c:ser>
          <c:idx val="6"/>
          <c:order val="6"/>
          <c:tx>
            <c:strRef>
              <c:f>Feuil1!$I$56</c:f>
              <c:strCache>
                <c:ptCount val="1"/>
                <c:pt idx="0">
                  <c:v>NY 10629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Feuil1!$I$57:$I$66</c:f>
              <c:numCache>
                <c:formatCode>0.000</c:formatCode>
                <c:ptCount val="10"/>
                <c:pt idx="0">
                  <c:v>5.2030148887140193E-2</c:v>
                </c:pt>
                <c:pt idx="1">
                  <c:v>0.1446733821645203</c:v>
                </c:pt>
                <c:pt idx="2">
                  <c:v>0.14810933695145834</c:v>
                </c:pt>
                <c:pt idx="3">
                  <c:v>0.12720412207143528</c:v>
                </c:pt>
                <c:pt idx="4">
                  <c:v>0.12783255985480246</c:v>
                </c:pt>
                <c:pt idx="5">
                  <c:v>0.13598483974086384</c:v>
                </c:pt>
                <c:pt idx="6">
                  <c:v>0.15459088862718207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0.11307696920575228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89-A34C-8E26-645D24E0A481}"/>
            </c:ext>
          </c:extLst>
        </c:ser>
        <c:ser>
          <c:idx val="7"/>
          <c:order val="7"/>
          <c:tx>
            <c:strRef>
              <c:f>Feuil1!$J$56</c:f>
              <c:strCache>
                <c:ptCount val="1"/>
                <c:pt idx="0">
                  <c:v>YA 368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Feuil1!$J$57:$J$66</c:f>
              <c:numCache>
                <c:formatCode>0.000</c:formatCode>
                <c:ptCount val="10"/>
                <c:pt idx="0">
                  <c:v>6.7333299336023611E-2</c:v>
                </c:pt>
                <c:pt idx="1">
                  <c:v>0.19972094849542588</c:v>
                </c:pt>
                <c:pt idx="2">
                  <c:v>0.17884395392762698</c:v>
                </c:pt>
                <c:pt idx="3">
                  <c:v>0.13475725996188115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0.14174518679241155</c:v>
                </c:pt>
                <c:pt idx="8">
                  <c:v>0.13618630980361757</c:v>
                </c:pt>
                <c:pt idx="9">
                  <c:v>0.13948216014178216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89-A34C-8E26-645D24E0A481}"/>
            </c:ext>
          </c:extLst>
        </c:ser>
        <c:ser>
          <c:idx val="8"/>
          <c:order val="8"/>
          <c:tx>
            <c:strRef>
              <c:f>Feuil1!$K$56</c:f>
              <c:strCache>
                <c:ptCount val="1"/>
                <c:pt idx="0">
                  <c:v>YA 3196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Feuil1!$K$57:$K$66</c:f>
              <c:numCache>
                <c:formatCode>0.000</c:formatCode>
                <c:ptCount val="10"/>
                <c:pt idx="0">
                  <c:v>2.6559330344991583E-2</c:v>
                </c:pt>
                <c:pt idx="1">
                  <c:v>0.14701459797942285</c:v>
                </c:pt>
                <c:pt idx="2">
                  <c:v>0.14081009820995893</c:v>
                </c:pt>
                <c:pt idx="3">
                  <c:v>9.5605135999732749E-2</c:v>
                </c:pt>
                <c:pt idx="4">
                  <c:v>0.10300897612977034</c:v>
                </c:pt>
                <c:pt idx="5">
                  <c:v>0.10190505016858853</c:v>
                </c:pt>
                <c:pt idx="6">
                  <c:v>0.1157961841888655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89-A34C-8E26-645D24E0A481}"/>
            </c:ext>
          </c:extLst>
        </c:ser>
        <c:ser>
          <c:idx val="9"/>
          <c:order val="9"/>
          <c:tx>
            <c:strRef>
              <c:f>Feuil1!$L$56</c:f>
              <c:strCache>
                <c:ptCount val="1"/>
                <c:pt idx="0">
                  <c:v>CH 12895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Feuil1!$L$57:$L$66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0.2028120254725676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0.15131365570432531</c:v>
                </c:pt>
                <c:pt idx="5">
                  <c:v>0.18256098178221913</c:v>
                </c:pt>
                <c:pt idx="6">
                  <c:v>0.16241622613913864</c:v>
                </c:pt>
                <c:pt idx="7">
                  <c:v>0.17241400655886352</c:v>
                </c:pt>
                <c:pt idx="8">
                  <c:v>0.16174041427600572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89-A34C-8E26-645D24E0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7468375187025284E-2"/>
              <c:y val="0.164604334607951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1939686849908825"/>
          <c:h val="0.606589185913520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scotti MC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Feuil1!$J$69</c:f>
              <c:strCache>
                <c:ptCount val="1"/>
                <c:pt idx="0">
                  <c:v>Rock Creek n=8-10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Feuil1!$J$70:$J$79</c:f>
              <c:numCache>
                <c:formatCode>0.000</c:formatCode>
                <c:ptCount val="10"/>
                <c:pt idx="0">
                  <c:v>4.881143497633067E-2</c:v>
                </c:pt>
                <c:pt idx="1">
                  <c:v>0.16683972210077025</c:v>
                </c:pt>
                <c:pt idx="2">
                  <c:v>0.14301277993207728</c:v>
                </c:pt>
                <c:pt idx="3">
                  <c:v>0.11692448282686474</c:v>
                </c:pt>
                <c:pt idx="4">
                  <c:v>0.12379258205306232</c:v>
                </c:pt>
                <c:pt idx="5">
                  <c:v>0.13434289267388722</c:v>
                </c:pt>
                <c:pt idx="6">
                  <c:v>0.14750573306551984</c:v>
                </c:pt>
                <c:pt idx="7">
                  <c:v>0.13641635328734458</c:v>
                </c:pt>
                <c:pt idx="8">
                  <c:v>0.12754665493044937</c:v>
                </c:pt>
                <c:pt idx="9">
                  <c:v>0.11919162757343882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C-9C4E-8562-A0CA237EDE5D}"/>
            </c:ext>
          </c:extLst>
        </c:ser>
        <c:ser>
          <c:idx val="0"/>
          <c:order val="1"/>
          <c:tx>
            <c:strRef>
              <c:f>Feuil1!$K$69</c:f>
              <c:strCache>
                <c:ptCount val="1"/>
                <c:pt idx="0">
                  <c:v>D logmin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Feuil1!$K$70:$K$79</c:f>
              <c:numCache>
                <c:formatCode>0.000</c:formatCode>
                <c:ptCount val="10"/>
                <c:pt idx="0">
                  <c:v>2.6559330344991583E-2</c:v>
                </c:pt>
                <c:pt idx="1">
                  <c:v>0.13277415886481259</c:v>
                </c:pt>
                <c:pt idx="2">
                  <c:v>0.11814611357401517</c:v>
                </c:pt>
                <c:pt idx="3">
                  <c:v>8.7332610033743041E-2</c:v>
                </c:pt>
                <c:pt idx="4">
                  <c:v>9.0043998965402716E-2</c:v>
                </c:pt>
                <c:pt idx="5">
                  <c:v>9.2950207515662076E-2</c:v>
                </c:pt>
                <c:pt idx="6">
                  <c:v>0.10707511841016815</c:v>
                </c:pt>
                <c:pt idx="7">
                  <c:v>0.11442205958117668</c:v>
                </c:pt>
                <c:pt idx="8">
                  <c:v>0.10197220927251593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9C4E-8562-A0CA237EDE5D}"/>
            </c:ext>
          </c:extLst>
        </c:ser>
        <c:ser>
          <c:idx val="1"/>
          <c:order val="2"/>
          <c:tx>
            <c:strRef>
              <c:f>Feuil1!$L$69</c:f>
              <c:strCache>
                <c:ptCount val="1"/>
                <c:pt idx="0">
                  <c:v>Dlogmax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Feuil1!$L$70:$L$79</c:f>
              <c:numCache>
                <c:formatCode>0.000</c:formatCode>
                <c:ptCount val="10"/>
                <c:pt idx="0">
                  <c:v>6.7333299336023611E-2</c:v>
                </c:pt>
                <c:pt idx="1">
                  <c:v>0.2028120254725676</c:v>
                </c:pt>
                <c:pt idx="2">
                  <c:v>0.17884395392762698</c:v>
                </c:pt>
                <c:pt idx="3">
                  <c:v>0.13475725996188115</c:v>
                </c:pt>
                <c:pt idx="4">
                  <c:v>0.1625946661140143</c:v>
                </c:pt>
                <c:pt idx="5">
                  <c:v>0.18256098178221913</c:v>
                </c:pt>
                <c:pt idx="6">
                  <c:v>0.17010305480542964</c:v>
                </c:pt>
                <c:pt idx="7">
                  <c:v>0.17241400655886352</c:v>
                </c:pt>
                <c:pt idx="8">
                  <c:v>0.16174041427600572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C-9C4E-8562-A0CA237E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775803258255302E-2"/>
              <c:y val="0.118661199206054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MC III  E. occidentalis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Feuil1!$C$102</c:f>
              <c:strCache>
                <c:ptCount val="1"/>
                <c:pt idx="0">
                  <c:v>4680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Feuil1!$C$103:$C$112</c:f>
              <c:numCache>
                <c:formatCode>0.000</c:formatCode>
                <c:ptCount val="10"/>
                <c:pt idx="1">
                  <c:v>0.17853164942548738</c:v>
                </c:pt>
                <c:pt idx="2">
                  <c:v>0.18950202210968348</c:v>
                </c:pt>
                <c:pt idx="5">
                  <c:v>0.11067897447609387</c:v>
                </c:pt>
                <c:pt idx="6">
                  <c:v>0.13850406873372734</c:v>
                </c:pt>
                <c:pt idx="7">
                  <c:v>0.12555842569913578</c:v>
                </c:pt>
                <c:pt idx="8">
                  <c:v>0.12282234824563609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8C42-BA91-166313CAC14A}"/>
            </c:ext>
          </c:extLst>
        </c:ser>
        <c:ser>
          <c:idx val="0"/>
          <c:order val="1"/>
          <c:tx>
            <c:strRef>
              <c:f>Feuil1!$D$102</c:f>
              <c:strCache>
                <c:ptCount val="1"/>
                <c:pt idx="0">
                  <c:v>4751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Feuil1!$D$103:$D$112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0.18392668131219359</c:v>
                </c:pt>
                <c:pt idx="2">
                  <c:v>0.15812645770898248</c:v>
                </c:pt>
                <c:pt idx="3">
                  <c:v>0.11951729340514428</c:v>
                </c:pt>
                <c:pt idx="4">
                  <c:v>0.13382292354398984</c:v>
                </c:pt>
                <c:pt idx="5">
                  <c:v>0.10190505016858875</c:v>
                </c:pt>
                <c:pt idx="6">
                  <c:v>0.12179837523087467</c:v>
                </c:pt>
                <c:pt idx="7">
                  <c:v>0.10299259780039449</c:v>
                </c:pt>
                <c:pt idx="8">
                  <c:v>0.1132167074721786</c:v>
                </c:pt>
                <c:pt idx="9">
                  <c:v>0.10654610204679482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8C42-BA91-166313CAC14A}"/>
            </c:ext>
          </c:extLst>
        </c:ser>
        <c:ser>
          <c:idx val="1"/>
          <c:order val="2"/>
          <c:tx>
            <c:strRef>
              <c:f>Feuil1!$E$102</c:f>
              <c:strCache>
                <c:ptCount val="1"/>
                <c:pt idx="0">
                  <c:v>4752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Feuil1!$E$103:$E$112</c:f>
              <c:numCache>
                <c:formatCode>0.000</c:formatCode>
                <c:ptCount val="10"/>
                <c:pt idx="0">
                  <c:v>7.2608195946387344E-2</c:v>
                </c:pt>
                <c:pt idx="1">
                  <c:v>0.17853164942548738</c:v>
                </c:pt>
                <c:pt idx="2">
                  <c:v>0.16929863602139639</c:v>
                </c:pt>
                <c:pt idx="3">
                  <c:v>0.14584623212749337</c:v>
                </c:pt>
                <c:pt idx="4">
                  <c:v>0.1625946661140143</c:v>
                </c:pt>
                <c:pt idx="5">
                  <c:v>0.12771231377487435</c:v>
                </c:pt>
                <c:pt idx="6">
                  <c:v>0.16319106038909981</c:v>
                </c:pt>
                <c:pt idx="7">
                  <c:v>0.15221062047057621</c:v>
                </c:pt>
                <c:pt idx="8">
                  <c:v>0.13618630980361757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8-8C42-BA91-166313CAC14A}"/>
            </c:ext>
          </c:extLst>
        </c:ser>
        <c:ser>
          <c:idx val="3"/>
          <c:order val="3"/>
          <c:tx>
            <c:strRef>
              <c:f>Feuil1!$F$102</c:f>
              <c:strCache>
                <c:ptCount val="1"/>
                <c:pt idx="0">
                  <c:v>4753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Feuil1!$F$103:$F$112</c:f>
              <c:numCache>
                <c:formatCode>0.000</c:formatCode>
                <c:ptCount val="10"/>
                <c:pt idx="0">
                  <c:v>6.8216909980415519E-2</c:v>
                </c:pt>
                <c:pt idx="1">
                  <c:v>0.18177670423863446</c:v>
                </c:pt>
                <c:pt idx="2">
                  <c:v>0.15528792157858184</c:v>
                </c:pt>
                <c:pt idx="3">
                  <c:v>0.13848513248112426</c:v>
                </c:pt>
                <c:pt idx="4">
                  <c:v>0.12175841214260918</c:v>
                </c:pt>
                <c:pt idx="5">
                  <c:v>0.12771231377487435</c:v>
                </c:pt>
                <c:pt idx="6">
                  <c:v>0.14742546423950786</c:v>
                </c:pt>
                <c:pt idx="7">
                  <c:v>0.13102132140063794</c:v>
                </c:pt>
                <c:pt idx="8">
                  <c:v>0.13618630980361757</c:v>
                </c:pt>
                <c:pt idx="9">
                  <c:v>0.14674073270207311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8-8C42-BA91-166313CAC14A}"/>
            </c:ext>
          </c:extLst>
        </c:ser>
        <c:ser>
          <c:idx val="4"/>
          <c:order val="4"/>
          <c:tx>
            <c:strRef>
              <c:f>Feuil1!$G$102</c:f>
              <c:strCache>
                <c:ptCount val="1"/>
                <c:pt idx="0">
                  <c:v>4755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Feuil1!$G$103:$G$112</c:f>
              <c:numCache>
                <c:formatCode>0.000</c:formatCode>
                <c:ptCount val="10"/>
                <c:pt idx="0">
                  <c:v>9.6411110619011975E-2</c:v>
                </c:pt>
                <c:pt idx="1">
                  <c:v>0.17853164942548738</c:v>
                </c:pt>
                <c:pt idx="2">
                  <c:v>0.1623497760660686</c:v>
                </c:pt>
                <c:pt idx="3">
                  <c:v>0.12720412207143528</c:v>
                </c:pt>
                <c:pt idx="4">
                  <c:v>0.11559810343779087</c:v>
                </c:pt>
                <c:pt idx="5">
                  <c:v>0.13186827354603192</c:v>
                </c:pt>
                <c:pt idx="6">
                  <c:v>0.15459088862718229</c:v>
                </c:pt>
                <c:pt idx="7">
                  <c:v>0.12335388044810225</c:v>
                </c:pt>
                <c:pt idx="8">
                  <c:v>0.13618630980361757</c:v>
                </c:pt>
                <c:pt idx="9">
                  <c:v>0.13457482564703827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8-8C42-BA91-166313CAC14A}"/>
            </c:ext>
          </c:extLst>
        </c:ser>
        <c:ser>
          <c:idx val="5"/>
          <c:order val="5"/>
          <c:tx>
            <c:strRef>
              <c:f>Feuil1!$H$102</c:f>
              <c:strCache>
                <c:ptCount val="1"/>
                <c:pt idx="0">
                  <c:v>4757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Feuil1!$H$103:$H$112</c:f>
              <c:numCache>
                <c:formatCode>0.000</c:formatCode>
                <c:ptCount val="10"/>
                <c:pt idx="0">
                  <c:v>7.0857006146623824E-2</c:v>
                </c:pt>
                <c:pt idx="1">
                  <c:v>0.16193238760602569</c:v>
                </c:pt>
                <c:pt idx="2">
                  <c:v>0.12123719055115711</c:v>
                </c:pt>
                <c:pt idx="3">
                  <c:v>0.12720412207143528</c:v>
                </c:pt>
                <c:pt idx="4">
                  <c:v>0.13973178315451018</c:v>
                </c:pt>
                <c:pt idx="5">
                  <c:v>0.11067897447609387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E8-8C42-BA91-166313CAC14A}"/>
            </c:ext>
          </c:extLst>
        </c:ser>
        <c:ser>
          <c:idx val="6"/>
          <c:order val="6"/>
          <c:tx>
            <c:strRef>
              <c:f>Feuil1!$I$102</c:f>
              <c:strCache>
                <c:ptCount val="1"/>
                <c:pt idx="0">
                  <c:v>4758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Feuil1!$I$103:$I$112</c:f>
              <c:numCache>
                <c:formatCode>0.000</c:formatCode>
                <c:ptCount val="10"/>
                <c:pt idx="0">
                  <c:v>9.6411110619011975E-2</c:v>
                </c:pt>
                <c:pt idx="1">
                  <c:v>0.17853164942548738</c:v>
                </c:pt>
                <c:pt idx="2">
                  <c:v>0.14810933695145834</c:v>
                </c:pt>
                <c:pt idx="3">
                  <c:v>0.13475725996188115</c:v>
                </c:pt>
                <c:pt idx="4">
                  <c:v>0.12783255985480246</c:v>
                </c:pt>
                <c:pt idx="5">
                  <c:v>0.14410272996304374</c:v>
                </c:pt>
                <c:pt idx="6">
                  <c:v>0.16241622613913886</c:v>
                </c:pt>
                <c:pt idx="7">
                  <c:v>0.13102132140063794</c:v>
                </c:pt>
                <c:pt idx="8">
                  <c:v>0.14915128696798519</c:v>
                </c:pt>
                <c:pt idx="9">
                  <c:v>0.14433466293619457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E8-8C42-BA91-166313CAC14A}"/>
            </c:ext>
          </c:extLst>
        </c:ser>
        <c:ser>
          <c:idx val="7"/>
          <c:order val="7"/>
          <c:tx>
            <c:strRef>
              <c:f>Feuil1!$J$102</c:f>
              <c:strCache>
                <c:ptCount val="1"/>
                <c:pt idx="0">
                  <c:v>4761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Feuil1!$J$103:$J$112</c:f>
              <c:numCache>
                <c:formatCode>0.000</c:formatCode>
                <c:ptCount val="10"/>
                <c:pt idx="0">
                  <c:v>9.3922310215317051E-2</c:v>
                </c:pt>
                <c:pt idx="1">
                  <c:v>0.15853502100923378</c:v>
                </c:pt>
                <c:pt idx="2">
                  <c:v>0.176138060551702</c:v>
                </c:pt>
                <c:pt idx="3">
                  <c:v>0.14948051678258745</c:v>
                </c:pt>
                <c:pt idx="4">
                  <c:v>0.1625946661140143</c:v>
                </c:pt>
                <c:pt idx="5">
                  <c:v>0.11927914623801139</c:v>
                </c:pt>
                <c:pt idx="6">
                  <c:v>0.17010305480542987</c:v>
                </c:pt>
                <c:pt idx="7">
                  <c:v>0.16242978565226207</c:v>
                </c:pt>
                <c:pt idx="8">
                  <c:v>0.16174041427600572</c:v>
                </c:pt>
                <c:pt idx="9">
                  <c:v>0.15032502662538194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E8-8C42-BA91-166313CAC14A}"/>
            </c:ext>
          </c:extLst>
        </c:ser>
        <c:ser>
          <c:idx val="8"/>
          <c:order val="8"/>
          <c:tx>
            <c:strRef>
              <c:f>Feuil1!$K$102</c:f>
              <c:strCache>
                <c:ptCount val="1"/>
                <c:pt idx="0">
                  <c:v>4762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Feuil1!$K$103:$K$112</c:f>
              <c:numCache>
                <c:formatCode>0.000</c:formatCode>
                <c:ptCount val="10"/>
                <c:pt idx="0">
                  <c:v>8.5521768188885794E-2</c:v>
                </c:pt>
                <c:pt idx="1">
                  <c:v>0.1675362651240242</c:v>
                </c:pt>
                <c:pt idx="2">
                  <c:v>0.1623497760660686</c:v>
                </c:pt>
                <c:pt idx="3">
                  <c:v>0.11951729340514428</c:v>
                </c:pt>
                <c:pt idx="4">
                  <c:v>0.13382292354398984</c:v>
                </c:pt>
                <c:pt idx="5">
                  <c:v>0.12771231377487435</c:v>
                </c:pt>
                <c:pt idx="6">
                  <c:v>0.14662195895590702</c:v>
                </c:pt>
                <c:pt idx="7">
                  <c:v>0.12002593709917475</c:v>
                </c:pt>
                <c:pt idx="8">
                  <c:v>0.10903406376000269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E8-8C42-BA91-166313CAC14A}"/>
            </c:ext>
          </c:extLst>
        </c:ser>
        <c:ser>
          <c:idx val="9"/>
          <c:order val="9"/>
          <c:tx>
            <c:strRef>
              <c:f>Feuil1!$L$102</c:f>
              <c:strCache>
                <c:ptCount val="1"/>
                <c:pt idx="0">
                  <c:v>4763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Feuil1!$L$103:$L$112</c:f>
              <c:numCache>
                <c:formatCode>0.000</c:formatCode>
                <c:ptCount val="10"/>
                <c:pt idx="0">
                  <c:v>8.8059036254246159E-2</c:v>
                </c:pt>
                <c:pt idx="1">
                  <c:v>0.20994011367711152</c:v>
                </c:pt>
                <c:pt idx="2">
                  <c:v>0.1623497760660686</c:v>
                </c:pt>
                <c:pt idx="3">
                  <c:v>0.16372095589719771</c:v>
                </c:pt>
                <c:pt idx="4">
                  <c:v>0.15131365570432531</c:v>
                </c:pt>
                <c:pt idx="5">
                  <c:v>0.15989699714627559</c:v>
                </c:pt>
                <c:pt idx="6">
                  <c:v>0.17010305480542987</c:v>
                </c:pt>
                <c:pt idx="7">
                  <c:v>0.14385854610581017</c:v>
                </c:pt>
                <c:pt idx="8">
                  <c:v>0.14915128696798519</c:v>
                </c:pt>
                <c:pt idx="9">
                  <c:v>0.16090376436938736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E8-8C42-BA91-166313CAC14A}"/>
            </c:ext>
          </c:extLst>
        </c:ser>
        <c:ser>
          <c:idx val="10"/>
          <c:order val="10"/>
          <c:tx>
            <c:strRef>
              <c:f>Feuil1!$M$102</c:f>
              <c:strCache>
                <c:ptCount val="1"/>
                <c:pt idx="0">
                  <c:v>4764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Feuil1!$M$103:$M$112</c:f>
              <c:numCache>
                <c:formatCode>0.000</c:formatCode>
                <c:ptCount val="10"/>
                <c:pt idx="0">
                  <c:v>7.9543185331716337E-2</c:v>
                </c:pt>
                <c:pt idx="1">
                  <c:v>0.17853164942548738</c:v>
                </c:pt>
                <c:pt idx="2">
                  <c:v>0.1623497760660686</c:v>
                </c:pt>
                <c:pt idx="3">
                  <c:v>0.12720412207143528</c:v>
                </c:pt>
                <c:pt idx="4">
                  <c:v>0.13973178315451018</c:v>
                </c:pt>
                <c:pt idx="5">
                  <c:v>0.13186827354603192</c:v>
                </c:pt>
                <c:pt idx="6">
                  <c:v>0.14662195895590702</c:v>
                </c:pt>
                <c:pt idx="7">
                  <c:v>0.13102132140063794</c:v>
                </c:pt>
                <c:pt idx="8">
                  <c:v>0.12282234824563609</c:v>
                </c:pt>
                <c:pt idx="9">
                  <c:v>0.13826051522400129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E8-8C42-BA91-166313CAC14A}"/>
            </c:ext>
          </c:extLst>
        </c:ser>
        <c:ser>
          <c:idx val="11"/>
          <c:order val="11"/>
          <c:tx>
            <c:strRef>
              <c:f>Feuil1!$N$102</c:f>
              <c:strCache>
                <c:ptCount val="1"/>
                <c:pt idx="0">
                  <c:v>4766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Feuil1!$N$103:$N$112</c:f>
              <c:numCache>
                <c:formatCode>0.000</c:formatCode>
                <c:ptCount val="10"/>
                <c:pt idx="0">
                  <c:v>8.5521768188885794E-2</c:v>
                </c:pt>
                <c:pt idx="1">
                  <c:v>0.19136887413065962</c:v>
                </c:pt>
                <c:pt idx="2">
                  <c:v>0.176138060551702</c:v>
                </c:pt>
                <c:pt idx="3">
                  <c:v>0.14948051678258745</c:v>
                </c:pt>
                <c:pt idx="4">
                  <c:v>0.15131365570432531</c:v>
                </c:pt>
                <c:pt idx="5">
                  <c:v>0.12771231377487435</c:v>
                </c:pt>
                <c:pt idx="6">
                  <c:v>0.15852118225561473</c:v>
                </c:pt>
                <c:pt idx="7">
                  <c:v>0.16040509908584766</c:v>
                </c:pt>
                <c:pt idx="8">
                  <c:v>0.13354621363740904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E8-8C42-BA91-166313CAC14A}"/>
            </c:ext>
          </c:extLst>
        </c:ser>
        <c:ser>
          <c:idx val="12"/>
          <c:order val="12"/>
          <c:tx>
            <c:strRef>
              <c:f>Feuil1!$O$102</c:f>
              <c:strCache>
                <c:ptCount val="1"/>
                <c:pt idx="0">
                  <c:v>4768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Feuil1!$O$103:$O$112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0.19972094849542565</c:v>
                </c:pt>
                <c:pt idx="2">
                  <c:v>0.15812645770898248</c:v>
                </c:pt>
                <c:pt idx="3">
                  <c:v>0.16020438217436062</c:v>
                </c:pt>
                <c:pt idx="4">
                  <c:v>0.15131365570432531</c:v>
                </c:pt>
                <c:pt idx="5">
                  <c:v>0.11927914623801139</c:v>
                </c:pt>
                <c:pt idx="6">
                  <c:v>0.15459088862718229</c:v>
                </c:pt>
                <c:pt idx="7">
                  <c:v>0.12555842569913578</c:v>
                </c:pt>
                <c:pt idx="8">
                  <c:v>0.12282234824563609</c:v>
                </c:pt>
                <c:pt idx="9">
                  <c:v>0.10654610204679482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E8-8C42-BA91-166313CAC14A}"/>
            </c:ext>
          </c:extLst>
        </c:ser>
        <c:ser>
          <c:idx val="13"/>
          <c:order val="13"/>
          <c:tx>
            <c:strRef>
              <c:f>Feuil1!$P$102</c:f>
              <c:strCache>
                <c:ptCount val="1"/>
                <c:pt idx="0">
                  <c:v>4769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Feuil1!$P$103:$P$112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0.14467338216452008</c:v>
                </c:pt>
                <c:pt idx="2">
                  <c:v>0.11814611357401517</c:v>
                </c:pt>
                <c:pt idx="3">
                  <c:v>0.11951729340514428</c:v>
                </c:pt>
                <c:pt idx="4">
                  <c:v>0.12783255985480246</c:v>
                </c:pt>
                <c:pt idx="5">
                  <c:v>0.11927914623801139</c:v>
                </c:pt>
                <c:pt idx="6">
                  <c:v>0.13023154276773763</c:v>
                </c:pt>
                <c:pt idx="7">
                  <c:v>0.12555842569913578</c:v>
                </c:pt>
                <c:pt idx="8">
                  <c:v>0.12282234824563609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E8-8C42-BA91-166313CAC14A}"/>
            </c:ext>
          </c:extLst>
        </c:ser>
        <c:ser>
          <c:idx val="14"/>
          <c:order val="14"/>
          <c:tx>
            <c:strRef>
              <c:f>Feuil1!$Q$102</c:f>
              <c:strCache>
                <c:ptCount val="1"/>
                <c:pt idx="0">
                  <c:v>4770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Feuil1!$Q$103:$Q$112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0.13876452255399974</c:v>
                </c:pt>
                <c:pt idx="2">
                  <c:v>0.13338608013075204</c:v>
                </c:pt>
                <c:pt idx="3">
                  <c:v>0.11951729340514428</c:v>
                </c:pt>
                <c:pt idx="4">
                  <c:v>0.12175841214260918</c:v>
                </c:pt>
                <c:pt idx="5">
                  <c:v>8.8402579764941702E-2</c:v>
                </c:pt>
                <c:pt idx="6">
                  <c:v>0.10442427916145203</c:v>
                </c:pt>
                <c:pt idx="7">
                  <c:v>9.125419452915029E-2</c:v>
                </c:pt>
                <c:pt idx="8">
                  <c:v>0.10197220927251593</c:v>
                </c:pt>
                <c:pt idx="9">
                  <c:v>0.12585125724218149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E8-8C42-BA91-166313CAC14A}"/>
            </c:ext>
          </c:extLst>
        </c:ser>
        <c:ser>
          <c:idx val="15"/>
          <c:order val="15"/>
          <c:tx>
            <c:strRef>
              <c:f>Feuil1!$R$102</c:f>
              <c:strCache>
                <c:ptCount val="1"/>
                <c:pt idx="0">
                  <c:v>4771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Feuil1!$R$103:$R$112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0.19451975480961781</c:v>
                </c:pt>
                <c:pt idx="2">
                  <c:v>0.176138060551702</c:v>
                </c:pt>
                <c:pt idx="3">
                  <c:v>0.13475725996188115</c:v>
                </c:pt>
                <c:pt idx="4">
                  <c:v>0.12783255985480246</c:v>
                </c:pt>
                <c:pt idx="5">
                  <c:v>0.11067897447609387</c:v>
                </c:pt>
                <c:pt idx="7">
                  <c:v>0.10874492668948577</c:v>
                </c:pt>
                <c:pt idx="8">
                  <c:v>0.12282234824563609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E8-8C42-BA91-166313CAC14A}"/>
            </c:ext>
          </c:extLst>
        </c:ser>
        <c:ser>
          <c:idx val="16"/>
          <c:order val="16"/>
          <c:tx>
            <c:strRef>
              <c:f>Feuil1!$S$102</c:f>
              <c:strCache>
                <c:ptCount val="1"/>
                <c:pt idx="0">
                  <c:v>4773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Feuil1!$S$103:$S$112</c:f>
              <c:numCache>
                <c:formatCode>0.000</c:formatCode>
                <c:ptCount val="10"/>
                <c:pt idx="0">
                  <c:v>0.10052767681384411</c:v>
                </c:pt>
                <c:pt idx="1">
                  <c:v>0.18925551481726055</c:v>
                </c:pt>
                <c:pt idx="2">
                  <c:v>0.14810933695145834</c:v>
                </c:pt>
                <c:pt idx="3">
                  <c:v>0.17750924038283089</c:v>
                </c:pt>
                <c:pt idx="4">
                  <c:v>0.15699078859601578</c:v>
                </c:pt>
                <c:pt idx="5">
                  <c:v>0.15989699714627559</c:v>
                </c:pt>
                <c:pt idx="6">
                  <c:v>0.17010305480542987</c:v>
                </c:pt>
                <c:pt idx="7">
                  <c:v>0.17241400655886308</c:v>
                </c:pt>
                <c:pt idx="8">
                  <c:v>0.16174041427600572</c:v>
                </c:pt>
                <c:pt idx="9">
                  <c:v>0.15623388623590229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E8-8C42-BA91-166313CAC14A}"/>
            </c:ext>
          </c:extLst>
        </c:ser>
        <c:ser>
          <c:idx val="17"/>
          <c:order val="17"/>
          <c:tx>
            <c:strRef>
              <c:f>Feuil1!$T$102</c:f>
              <c:strCache>
                <c:ptCount val="1"/>
                <c:pt idx="0">
                  <c:v>4774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Feuil1!$T$103:$T$112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0.18069771118199518</c:v>
                </c:pt>
                <c:pt idx="2">
                  <c:v>0.14810933695145834</c:v>
                </c:pt>
                <c:pt idx="3">
                  <c:v>0.12720412207143528</c:v>
                </c:pt>
                <c:pt idx="4">
                  <c:v>0.15131365570432531</c:v>
                </c:pt>
                <c:pt idx="5">
                  <c:v>0.11067897447609387</c:v>
                </c:pt>
                <c:pt idx="6">
                  <c:v>0.14662195895590702</c:v>
                </c:pt>
                <c:pt idx="7">
                  <c:v>0.13426637621378501</c:v>
                </c:pt>
                <c:pt idx="8">
                  <c:v>0.13618630980361757</c:v>
                </c:pt>
                <c:pt idx="9">
                  <c:v>0.14191518881278165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E8-8C42-BA91-166313CAC14A}"/>
            </c:ext>
          </c:extLst>
        </c:ser>
        <c:ser>
          <c:idx val="18"/>
          <c:order val="18"/>
          <c:tx>
            <c:strRef>
              <c:f>Feuil1!$U$102</c:f>
              <c:strCache>
                <c:ptCount val="1"/>
                <c:pt idx="0">
                  <c:v>4775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Feuil1!$U$103:$U$112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0.15625525471433521</c:v>
                </c:pt>
                <c:pt idx="2">
                  <c:v>0.13488107121770332</c:v>
                </c:pt>
                <c:pt idx="3">
                  <c:v>0.14948051678258745</c:v>
                </c:pt>
                <c:pt idx="4">
                  <c:v>0.14207299896941272</c:v>
                </c:pt>
                <c:pt idx="5">
                  <c:v>0.10190505016858875</c:v>
                </c:pt>
                <c:pt idx="6">
                  <c:v>0.14013983142798669</c:v>
                </c:pt>
                <c:pt idx="7">
                  <c:v>0.12002593709917475</c:v>
                </c:pt>
                <c:pt idx="8">
                  <c:v>0.10903406376000269</c:v>
                </c:pt>
                <c:pt idx="9">
                  <c:v>0.10654610204679482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E8-8C42-BA91-166313CAC14A}"/>
            </c:ext>
          </c:extLst>
        </c:ser>
        <c:ser>
          <c:idx val="19"/>
          <c:order val="19"/>
          <c:tx>
            <c:strRef>
              <c:f>Feuil1!$V$102</c:f>
              <c:strCache>
                <c:ptCount val="1"/>
                <c:pt idx="0">
                  <c:v>4778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Feuil1!$V$103:$V$112</c:f>
              <c:numCache>
                <c:formatCode>0.000</c:formatCode>
                <c:ptCount val="10"/>
                <c:pt idx="0">
                  <c:v>9.558309419678146E-2</c:v>
                </c:pt>
                <c:pt idx="1">
                  <c:v>0.17853164942548738</c:v>
                </c:pt>
                <c:pt idx="2">
                  <c:v>0.18950202210968348</c:v>
                </c:pt>
                <c:pt idx="3">
                  <c:v>0.14218127804108804</c:v>
                </c:pt>
                <c:pt idx="4">
                  <c:v>0.1625946661140143</c:v>
                </c:pt>
                <c:pt idx="5">
                  <c:v>0.15207165963431901</c:v>
                </c:pt>
                <c:pt idx="6">
                  <c:v>0.16627664695237687</c:v>
                </c:pt>
                <c:pt idx="7">
                  <c:v>0.14700942678476836</c:v>
                </c:pt>
                <c:pt idx="8">
                  <c:v>0.15549146499900424</c:v>
                </c:pt>
                <c:pt idx="9">
                  <c:v>0.15623388623590229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E8-8C42-BA91-166313CAC14A}"/>
            </c:ext>
          </c:extLst>
        </c:ser>
        <c:ser>
          <c:idx val="20"/>
          <c:order val="20"/>
          <c:tx>
            <c:strRef>
              <c:f>Feuil1!$W$102</c:f>
              <c:strCache>
                <c:ptCount val="1"/>
                <c:pt idx="0">
                  <c:v>4779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Feuil1!$W$103:$W$112</c:f>
              <c:numCache>
                <c:formatCode>0.000</c:formatCode>
                <c:ptCount val="10"/>
                <c:pt idx="0">
                  <c:v>8.9742350306997398E-2</c:v>
                </c:pt>
                <c:pt idx="1">
                  <c:v>0.1675362651240242</c:v>
                </c:pt>
                <c:pt idx="2">
                  <c:v>0.1623497760660686</c:v>
                </c:pt>
                <c:pt idx="3">
                  <c:v>0.14948051678258745</c:v>
                </c:pt>
                <c:pt idx="4">
                  <c:v>0.1625946661140143</c:v>
                </c:pt>
                <c:pt idx="5">
                  <c:v>0.14410272996304374</c:v>
                </c:pt>
                <c:pt idx="6">
                  <c:v>0.15459088862718229</c:v>
                </c:pt>
                <c:pt idx="7">
                  <c:v>0.15221062047057621</c:v>
                </c:pt>
                <c:pt idx="8">
                  <c:v>0.13618630980361757</c:v>
                </c:pt>
                <c:pt idx="9">
                  <c:v>0.14191518881278165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E8-8C42-BA91-166313CAC14A}"/>
            </c:ext>
          </c:extLst>
        </c:ser>
        <c:ser>
          <c:idx val="21"/>
          <c:order val="21"/>
          <c:tx>
            <c:strRef>
              <c:f>Feuil1!$X$102</c:f>
              <c:strCache>
                <c:ptCount val="1"/>
                <c:pt idx="0">
                  <c:v>4781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Feuil1!$X$103:$X$112</c:f>
              <c:numCache>
                <c:formatCode>0.000</c:formatCode>
                <c:ptCount val="10"/>
                <c:pt idx="0">
                  <c:v>9.7237551366794239E-2</c:v>
                </c:pt>
                <c:pt idx="1">
                  <c:v>0.18713182118740512</c:v>
                </c:pt>
                <c:pt idx="2">
                  <c:v>0.14810933695145834</c:v>
                </c:pt>
                <c:pt idx="3">
                  <c:v>0.14948051678258745</c:v>
                </c:pt>
                <c:pt idx="4">
                  <c:v>0.13382292354398984</c:v>
                </c:pt>
                <c:pt idx="5">
                  <c:v>0.14410272996304374</c:v>
                </c:pt>
                <c:pt idx="6">
                  <c:v>0.16241622613913886</c:v>
                </c:pt>
                <c:pt idx="7">
                  <c:v>0.14805466069941842</c:v>
                </c:pt>
                <c:pt idx="8">
                  <c:v>0.14915128696798519</c:v>
                </c:pt>
                <c:pt idx="9">
                  <c:v>0.14674073270207311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E8-8C42-BA91-166313CAC14A}"/>
            </c:ext>
          </c:extLst>
        </c:ser>
        <c:ser>
          <c:idx val="22"/>
          <c:order val="22"/>
          <c:tx>
            <c:strRef>
              <c:f>Feuil1!$Y$102</c:f>
              <c:strCache>
                <c:ptCount val="1"/>
                <c:pt idx="0">
                  <c:v>4782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Feuil1!$Y$103:$Y$112</c:f>
              <c:numCache>
                <c:formatCode>0.000</c:formatCode>
                <c:ptCount val="10"/>
                <c:pt idx="0">
                  <c:v>7.6955524358074179E-2</c:v>
                </c:pt>
                <c:pt idx="1">
                  <c:v>0.1675362651240242</c:v>
                </c:pt>
                <c:pt idx="2">
                  <c:v>0.13338608013075204</c:v>
                </c:pt>
                <c:pt idx="3">
                  <c:v>0.13475725996188115</c:v>
                </c:pt>
                <c:pt idx="4">
                  <c:v>0.13973178315451018</c:v>
                </c:pt>
                <c:pt idx="5">
                  <c:v>0.11927914623801139</c:v>
                </c:pt>
                <c:pt idx="6">
                  <c:v>0.14662195895590702</c:v>
                </c:pt>
                <c:pt idx="7">
                  <c:v>0.10874492668948577</c:v>
                </c:pt>
                <c:pt idx="8">
                  <c:v>0.11873163214348148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E8-8C42-BA91-166313CAC14A}"/>
            </c:ext>
          </c:extLst>
        </c:ser>
        <c:ser>
          <c:idx val="23"/>
          <c:order val="23"/>
          <c:tx>
            <c:strRef>
              <c:f>Feuil1!$Z$102</c:f>
              <c:strCache>
                <c:ptCount val="1"/>
                <c:pt idx="0">
                  <c:v>4783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Feuil1!$Z$103:$Z$112</c:f>
              <c:numCache>
                <c:formatCode>0.000</c:formatCode>
                <c:ptCount val="10"/>
                <c:pt idx="0">
                  <c:v>7.9543185331716337E-2</c:v>
                </c:pt>
                <c:pt idx="1">
                  <c:v>0.1675362651240242</c:v>
                </c:pt>
                <c:pt idx="2">
                  <c:v>0.14810933695145834</c:v>
                </c:pt>
                <c:pt idx="3">
                  <c:v>0.13848513248112426</c:v>
                </c:pt>
                <c:pt idx="4">
                  <c:v>0.1625946661140143</c:v>
                </c:pt>
                <c:pt idx="5">
                  <c:v>0.12351619918126611</c:v>
                </c:pt>
                <c:pt idx="6">
                  <c:v>0.15616727686213738</c:v>
                </c:pt>
                <c:pt idx="7">
                  <c:v>0.14491138172907658</c:v>
                </c:pt>
                <c:pt idx="8">
                  <c:v>0.13618630980361757</c:v>
                </c:pt>
                <c:pt idx="9">
                  <c:v>0.13948216014178239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E8-8C42-BA91-166313CAC14A}"/>
            </c:ext>
          </c:extLst>
        </c:ser>
        <c:ser>
          <c:idx val="24"/>
          <c:order val="24"/>
          <c:tx>
            <c:strRef>
              <c:f>Feuil1!$AA$102</c:f>
              <c:strCache>
                <c:ptCount val="1"/>
                <c:pt idx="0">
                  <c:v>4784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Feuil1!$AA$103:$AA$112</c:f>
              <c:numCache>
                <c:formatCode>0.000</c:formatCode>
                <c:ptCount val="10"/>
                <c:pt idx="0">
                  <c:v>7.4352352836445146E-2</c:v>
                </c:pt>
                <c:pt idx="1">
                  <c:v>0.15625525471433521</c:v>
                </c:pt>
                <c:pt idx="2">
                  <c:v>0.14810933695145834</c:v>
                </c:pt>
                <c:pt idx="3">
                  <c:v>0.16720928374301902</c:v>
                </c:pt>
                <c:pt idx="4">
                  <c:v>0.16370681648338192</c:v>
                </c:pt>
                <c:pt idx="5">
                  <c:v>0.14410272996304374</c:v>
                </c:pt>
                <c:pt idx="6">
                  <c:v>0.17010305480542987</c:v>
                </c:pt>
                <c:pt idx="8">
                  <c:v>0.14915128696798519</c:v>
                </c:pt>
                <c:pt idx="9">
                  <c:v>0.15032502662538194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E8-8C42-BA91-166313CAC14A}"/>
            </c:ext>
          </c:extLst>
        </c:ser>
        <c:ser>
          <c:idx val="25"/>
          <c:order val="25"/>
          <c:tx>
            <c:strRef>
              <c:f>Feuil1!$AB$102</c:f>
              <c:strCache>
                <c:ptCount val="1"/>
                <c:pt idx="0">
                  <c:v>4787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Feuil1!$AB$103:$AB$112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0.17853164942548738</c:v>
                </c:pt>
                <c:pt idx="2">
                  <c:v>0.15528792157858184</c:v>
                </c:pt>
                <c:pt idx="3">
                  <c:v>0.14218127804108804</c:v>
                </c:pt>
                <c:pt idx="4">
                  <c:v>0.13973178315451018</c:v>
                </c:pt>
                <c:pt idx="5">
                  <c:v>0.13186827354603192</c:v>
                </c:pt>
                <c:pt idx="6">
                  <c:v>0.14662195895590702</c:v>
                </c:pt>
                <c:pt idx="8">
                  <c:v>0.12282234824563609</c:v>
                </c:pt>
                <c:pt idx="9">
                  <c:v>0.12585125724218149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E8-8C42-BA91-166313CAC14A}"/>
            </c:ext>
          </c:extLst>
        </c:ser>
        <c:ser>
          <c:idx val="26"/>
          <c:order val="26"/>
          <c:tx>
            <c:strRef>
              <c:f>Feuil1!$AC$102</c:f>
              <c:strCache>
                <c:ptCount val="1"/>
                <c:pt idx="0">
                  <c:v>4788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Feuil1!$AC$103:$AC$112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0.15625525471433521</c:v>
                </c:pt>
                <c:pt idx="2">
                  <c:v>0.13338608013075204</c:v>
                </c:pt>
                <c:pt idx="3">
                  <c:v>0.11951729340514428</c:v>
                </c:pt>
                <c:pt idx="4">
                  <c:v>0.11559810343779087</c:v>
                </c:pt>
                <c:pt idx="5">
                  <c:v>0.11067897447609387</c:v>
                </c:pt>
                <c:pt idx="6">
                  <c:v>0.1343875025388952</c:v>
                </c:pt>
                <c:pt idx="7">
                  <c:v>0.11667229509158705</c:v>
                </c:pt>
                <c:pt idx="8">
                  <c:v>0.10903406376000269</c:v>
                </c:pt>
                <c:pt idx="9">
                  <c:v>0.1130769692057525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E8-8C42-BA91-166313CAC14A}"/>
            </c:ext>
          </c:extLst>
        </c:ser>
        <c:ser>
          <c:idx val="27"/>
          <c:order val="27"/>
          <c:tx>
            <c:strRef>
              <c:f>Feuil1!$AD$102</c:f>
              <c:strCache>
                <c:ptCount val="1"/>
                <c:pt idx="0">
                  <c:v>4789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Feuil1!$AD$103:$AD$112</c:f>
              <c:numCache>
                <c:formatCode>0.000</c:formatCode>
                <c:ptCount val="10"/>
                <c:pt idx="0">
                  <c:v>8.9742350306997398E-2</c:v>
                </c:pt>
                <c:pt idx="1">
                  <c:v>0.19972094849542565</c:v>
                </c:pt>
                <c:pt idx="2">
                  <c:v>0.15099502518894647</c:v>
                </c:pt>
                <c:pt idx="3">
                  <c:v>0.15665910140971095</c:v>
                </c:pt>
                <c:pt idx="4">
                  <c:v>0.1625946661140143</c:v>
                </c:pt>
                <c:pt idx="5">
                  <c:v>0.13598483974086406</c:v>
                </c:pt>
                <c:pt idx="6">
                  <c:v>0.17010305480542987</c:v>
                </c:pt>
                <c:pt idx="7">
                  <c:v>0.17241400655886308</c:v>
                </c:pt>
                <c:pt idx="8">
                  <c:v>0.16174041427600572</c:v>
                </c:pt>
                <c:pt idx="9">
                  <c:v>0.14793878720501974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E8-8C42-BA91-166313CAC14A}"/>
            </c:ext>
          </c:extLst>
        </c:ser>
        <c:ser>
          <c:idx val="28"/>
          <c:order val="28"/>
          <c:tx>
            <c:strRef>
              <c:f>Feuil1!$AE$102</c:f>
              <c:strCache>
                <c:ptCount val="1"/>
                <c:pt idx="0">
                  <c:v>4790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Feuil1!$AE$103:$AE$112</c:f>
              <c:numCache>
                <c:formatCode>0.000</c:formatCode>
                <c:ptCount val="10"/>
                <c:pt idx="0">
                  <c:v>7.173348370325261E-2</c:v>
                </c:pt>
                <c:pt idx="1">
                  <c:v>0.13876452255399974</c:v>
                </c:pt>
                <c:pt idx="2">
                  <c:v>0.14810933695145834</c:v>
                </c:pt>
                <c:pt idx="3">
                  <c:v>0.11951729340514428</c:v>
                </c:pt>
                <c:pt idx="4">
                  <c:v>0.12783255985480246</c:v>
                </c:pt>
                <c:pt idx="5">
                  <c:v>0.10631416907364377</c:v>
                </c:pt>
                <c:pt idx="6">
                  <c:v>0.13850406873372734</c:v>
                </c:pt>
                <c:pt idx="7">
                  <c:v>0.11442205958117624</c:v>
                </c:pt>
                <c:pt idx="8">
                  <c:v>0.10903406376000269</c:v>
                </c:pt>
                <c:pt idx="9">
                  <c:v>0.10654610204679482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E8-8C42-BA91-166313CAC14A}"/>
            </c:ext>
          </c:extLst>
        </c:ser>
        <c:ser>
          <c:idx val="29"/>
          <c:order val="29"/>
          <c:tx>
            <c:strRef>
              <c:f>Feuil1!$AF$102</c:f>
              <c:strCache>
                <c:ptCount val="1"/>
                <c:pt idx="0">
                  <c:v>4791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Feuil1!$AF$103:$AF$112</c:f>
              <c:numCache>
                <c:formatCode>0.000</c:formatCode>
                <c:ptCount val="10"/>
                <c:pt idx="0">
                  <c:v>0.10784057239979372</c:v>
                </c:pt>
                <c:pt idx="1">
                  <c:v>0.1641826231164365</c:v>
                </c:pt>
                <c:pt idx="2">
                  <c:v>0.13338608013075204</c:v>
                </c:pt>
                <c:pt idx="3">
                  <c:v>0.14218127804108804</c:v>
                </c:pt>
                <c:pt idx="4">
                  <c:v>0.12783255985480246</c:v>
                </c:pt>
                <c:pt idx="5">
                  <c:v>0.13598483974086406</c:v>
                </c:pt>
                <c:pt idx="6">
                  <c:v>0.15459088862718229</c:v>
                </c:pt>
                <c:pt idx="7">
                  <c:v>0.13962149316255568</c:v>
                </c:pt>
                <c:pt idx="8">
                  <c:v>0.13618630980361757</c:v>
                </c:pt>
                <c:pt idx="9">
                  <c:v>0.14191518881278165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E8-8C42-BA91-166313CAC14A}"/>
            </c:ext>
          </c:extLst>
        </c:ser>
        <c:ser>
          <c:idx val="30"/>
          <c:order val="30"/>
          <c:tx>
            <c:strRef>
              <c:f>Feuil1!$AG$102</c:f>
              <c:strCache>
                <c:ptCount val="1"/>
                <c:pt idx="0">
                  <c:v>4793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Feuil1!$AG$103:$AG$112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0.20994011367711152</c:v>
                </c:pt>
                <c:pt idx="2">
                  <c:v>0.14810933695145834</c:v>
                </c:pt>
                <c:pt idx="3">
                  <c:v>0.13475725996188115</c:v>
                </c:pt>
                <c:pt idx="4">
                  <c:v>0.1625946661140143</c:v>
                </c:pt>
                <c:pt idx="5">
                  <c:v>0.12771231377487435</c:v>
                </c:pt>
                <c:pt idx="6">
                  <c:v>0.14662195895590702</c:v>
                </c:pt>
                <c:pt idx="7">
                  <c:v>0.13102132140063794</c:v>
                </c:pt>
                <c:pt idx="8">
                  <c:v>0.13618630980361757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E8-8C42-BA91-166313CAC14A}"/>
            </c:ext>
          </c:extLst>
        </c:ser>
        <c:ser>
          <c:idx val="31"/>
          <c:order val="31"/>
          <c:tx>
            <c:strRef>
              <c:f>Feuil1!$AH$102</c:f>
              <c:strCache>
                <c:ptCount val="1"/>
                <c:pt idx="0">
                  <c:v>4843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Feuil1!$AH$103:$AH$112</c:f>
              <c:numCache>
                <c:formatCode>0.000</c:formatCode>
                <c:ptCount val="10"/>
                <c:pt idx="3">
                  <c:v>0.11951729340514428</c:v>
                </c:pt>
                <c:pt idx="4">
                  <c:v>0.13973178315451018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E8-8C42-BA91-166313CAC14A}"/>
            </c:ext>
          </c:extLst>
        </c:ser>
        <c:ser>
          <c:idx val="32"/>
          <c:order val="32"/>
          <c:tx>
            <c:strRef>
              <c:f>Feuil1!$AI$102</c:f>
              <c:strCache>
                <c:ptCount val="1"/>
                <c:pt idx="0">
                  <c:v>77 F10 10,5-13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Feuil1!$AI$103:$AI$112</c:f>
              <c:numCache>
                <c:formatCode>0.000</c:formatCode>
                <c:ptCount val="10"/>
                <c:pt idx="1">
                  <c:v>0.17853164942548738</c:v>
                </c:pt>
                <c:pt idx="2">
                  <c:v>0.16653241977824451</c:v>
                </c:pt>
                <c:pt idx="3">
                  <c:v>0.15665910140971095</c:v>
                </c:pt>
                <c:pt idx="4">
                  <c:v>0.15131365570432531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E8-8C42-BA91-166313CAC14A}"/>
            </c:ext>
          </c:extLst>
        </c:ser>
        <c:ser>
          <c:idx val="33"/>
          <c:order val="33"/>
          <c:tx>
            <c:strRef>
              <c:f>Feuil1!$AJ$102</c:f>
              <c:strCache>
                <c:ptCount val="1"/>
                <c:pt idx="0">
                  <c:v>120216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Feuil1!$AJ$103:$AJ$112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0.15625525471433521</c:v>
                </c:pt>
                <c:pt idx="2">
                  <c:v>0.14810933695145834</c:v>
                </c:pt>
                <c:pt idx="3">
                  <c:v>0.13475725996188115</c:v>
                </c:pt>
                <c:pt idx="4">
                  <c:v>0.15131365570432531</c:v>
                </c:pt>
                <c:pt idx="5">
                  <c:v>0.12854669343959957</c:v>
                </c:pt>
                <c:pt idx="6">
                  <c:v>0.15616727686213738</c:v>
                </c:pt>
                <c:pt idx="7">
                  <c:v>0.13102132140063794</c:v>
                </c:pt>
                <c:pt idx="8">
                  <c:v>0.11598292371533048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E8-8C42-BA91-166313CAC14A}"/>
            </c:ext>
          </c:extLst>
        </c:ser>
        <c:ser>
          <c:idx val="34"/>
          <c:order val="34"/>
          <c:tx>
            <c:strRef>
              <c:f>Feuil1!$AK$102</c:f>
              <c:strCache>
                <c:ptCount val="1"/>
                <c:pt idx="0">
                  <c:v>120217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Feuil1!$AK$103:$AK$112</c:f>
              <c:numCache>
                <c:formatCode>0.000</c:formatCode>
                <c:ptCount val="10"/>
                <c:pt idx="0">
                  <c:v>8.2969589549813705E-2</c:v>
                </c:pt>
                <c:pt idx="1">
                  <c:v>0.17853164942548738</c:v>
                </c:pt>
                <c:pt idx="2">
                  <c:v>0.15812645770898248</c:v>
                </c:pt>
                <c:pt idx="3">
                  <c:v>0.14948051678258745</c:v>
                </c:pt>
                <c:pt idx="4">
                  <c:v>0.13973178315451018</c:v>
                </c:pt>
                <c:pt idx="5">
                  <c:v>0.15207165963431901</c:v>
                </c:pt>
                <c:pt idx="6">
                  <c:v>0.16241622613913886</c:v>
                </c:pt>
                <c:pt idx="7">
                  <c:v>0.12002593709917475</c:v>
                </c:pt>
                <c:pt idx="8">
                  <c:v>0.11043275895256754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E8-8C42-BA91-166313CAC14A}"/>
            </c:ext>
          </c:extLst>
        </c:ser>
        <c:ser>
          <c:idx val="35"/>
          <c:order val="35"/>
          <c:tx>
            <c:strRef>
              <c:f>Feuil1!$AL$102</c:f>
              <c:strCache>
                <c:ptCount val="1"/>
                <c:pt idx="0">
                  <c:v>120218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Feuil1!$AL$103:$AL$112</c:f>
              <c:numCache>
                <c:formatCode>0.000</c:formatCode>
                <c:ptCount val="10"/>
                <c:pt idx="0">
                  <c:v>6.8216909980415519E-2</c:v>
                </c:pt>
                <c:pt idx="1">
                  <c:v>0.17853164942548738</c:v>
                </c:pt>
                <c:pt idx="2">
                  <c:v>0.14810933695145834</c:v>
                </c:pt>
                <c:pt idx="3">
                  <c:v>0.12720412207143528</c:v>
                </c:pt>
                <c:pt idx="5">
                  <c:v>0.11067897447609387</c:v>
                </c:pt>
                <c:pt idx="6">
                  <c:v>0.14258198115416687</c:v>
                </c:pt>
                <c:pt idx="7">
                  <c:v>0.12002593709917475</c:v>
                </c:pt>
                <c:pt idx="8">
                  <c:v>0.12282234824563609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E-3540-B35F-F626AC70D723}"/>
            </c:ext>
          </c:extLst>
        </c:ser>
        <c:ser>
          <c:idx val="36"/>
          <c:order val="36"/>
          <c:tx>
            <c:strRef>
              <c:f>Feuil1!$AM$102</c:f>
              <c:strCache>
                <c:ptCount val="1"/>
                <c:pt idx="0">
                  <c:v>120219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Feuil1!$AM$103:$AM$112</c:f>
              <c:numCache>
                <c:formatCode>0.000</c:formatCode>
                <c:ptCount val="10"/>
                <c:pt idx="0">
                  <c:v>8.2115519496974265E-2</c:v>
                </c:pt>
                <c:pt idx="1">
                  <c:v>0.1675362651240242</c:v>
                </c:pt>
                <c:pt idx="2">
                  <c:v>0.14810933695145834</c:v>
                </c:pt>
                <c:pt idx="5">
                  <c:v>0.13598483974086406</c:v>
                </c:pt>
                <c:pt idx="6">
                  <c:v>0.15459088862718229</c:v>
                </c:pt>
                <c:pt idx="7">
                  <c:v>0.14700942678476836</c:v>
                </c:pt>
                <c:pt idx="8">
                  <c:v>0.13750036370144891</c:v>
                </c:pt>
                <c:pt idx="9">
                  <c:v>0.14433466293619457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E-3540-B35F-F626AC70D723}"/>
            </c:ext>
          </c:extLst>
        </c:ser>
        <c:ser>
          <c:idx val="37"/>
          <c:order val="37"/>
          <c:tx>
            <c:strRef>
              <c:f>Feuil1!$AN$102</c:f>
              <c:strCache>
                <c:ptCount val="1"/>
                <c:pt idx="0">
                  <c:v>120220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Feuil1!$AN$103:$AN$112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0.19451975480961781</c:v>
                </c:pt>
                <c:pt idx="2">
                  <c:v>0.14810933695145834</c:v>
                </c:pt>
                <c:pt idx="3">
                  <c:v>0.12720412207143528</c:v>
                </c:pt>
                <c:pt idx="4">
                  <c:v>0.12783255985480246</c:v>
                </c:pt>
                <c:pt idx="5">
                  <c:v>0.12351619918126611</c:v>
                </c:pt>
                <c:pt idx="6">
                  <c:v>0.14662195895590702</c:v>
                </c:pt>
                <c:pt idx="7">
                  <c:v>0.13102132140063794</c:v>
                </c:pt>
                <c:pt idx="8">
                  <c:v>0.10903406376000269</c:v>
                </c:pt>
                <c:pt idx="9">
                  <c:v>0.12585125724218149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5E-3540-B35F-F626AC70D723}"/>
            </c:ext>
          </c:extLst>
        </c:ser>
        <c:ser>
          <c:idx val="38"/>
          <c:order val="38"/>
          <c:tx>
            <c:strRef>
              <c:f>Feuil1!$AO$102</c:f>
              <c:strCache>
                <c:ptCount val="1"/>
                <c:pt idx="0">
                  <c:v>120221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Feuil1!$AO$103:$AO$112</c:f>
              <c:numCache>
                <c:formatCode>0.000</c:formatCode>
                <c:ptCount val="10"/>
                <c:pt idx="0">
                  <c:v>7.781979226898228E-2</c:v>
                </c:pt>
                <c:pt idx="1">
                  <c:v>0.15625525471433521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0.13973178315451018</c:v>
                </c:pt>
                <c:pt idx="5">
                  <c:v>0.14410272996304374</c:v>
                </c:pt>
                <c:pt idx="6">
                  <c:v>0.16627664695237687</c:v>
                </c:pt>
                <c:pt idx="7">
                  <c:v>0.10874492668948577</c:v>
                </c:pt>
                <c:pt idx="8">
                  <c:v>9.4793624645392427E-2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5E-3540-B35F-F626AC70D723}"/>
            </c:ext>
          </c:extLst>
        </c:ser>
        <c:ser>
          <c:idx val="39"/>
          <c:order val="39"/>
          <c:tx>
            <c:strRef>
              <c:f>Feuil1!$AP$102</c:f>
              <c:strCache>
                <c:ptCount val="1"/>
                <c:pt idx="0">
                  <c:v>120222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Feuil1!$AP$103:$AP$112</c:f>
              <c:numCache>
                <c:formatCode>0.000</c:formatCode>
                <c:ptCount val="10"/>
                <c:pt idx="0">
                  <c:v>8.040232405285419E-2</c:v>
                </c:pt>
                <c:pt idx="1">
                  <c:v>0.17853164942548738</c:v>
                </c:pt>
                <c:pt idx="2">
                  <c:v>0.1623497760660686</c:v>
                </c:pt>
                <c:pt idx="3">
                  <c:v>0.14218127804108804</c:v>
                </c:pt>
                <c:pt idx="4">
                  <c:v>0.13973178315451018</c:v>
                </c:pt>
                <c:pt idx="5">
                  <c:v>0.14410272996304374</c:v>
                </c:pt>
                <c:pt idx="6">
                  <c:v>0.18508021077508263</c:v>
                </c:pt>
                <c:pt idx="7">
                  <c:v>0.1417451867924111</c:v>
                </c:pt>
                <c:pt idx="8">
                  <c:v>0.11598292371533048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5E-3540-B35F-F626AC70D723}"/>
            </c:ext>
          </c:extLst>
        </c:ser>
        <c:ser>
          <c:idx val="40"/>
          <c:order val="40"/>
          <c:tx>
            <c:strRef>
              <c:f>Feuil1!$AQ$102</c:f>
              <c:strCache>
                <c:ptCount val="1"/>
                <c:pt idx="0">
                  <c:v>120223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Feuil1!$AQ$103:$AQ$112</c:f>
              <c:numCache>
                <c:formatCode>0.000</c:formatCode>
                <c:ptCount val="10"/>
                <c:pt idx="0">
                  <c:v>8.636917232487118E-2</c:v>
                </c:pt>
                <c:pt idx="1">
                  <c:v>0.18925551481726055</c:v>
                </c:pt>
                <c:pt idx="3">
                  <c:v>0.16372095589719771</c:v>
                </c:pt>
                <c:pt idx="4">
                  <c:v>0.16812715471397532</c:v>
                </c:pt>
                <c:pt idx="5">
                  <c:v>0.15207165963431901</c:v>
                </c:pt>
                <c:pt idx="6">
                  <c:v>0.17389604382256896</c:v>
                </c:pt>
                <c:pt idx="7">
                  <c:v>0.16745058702731308</c:v>
                </c:pt>
                <c:pt idx="8">
                  <c:v>0.14915128696798519</c:v>
                </c:pt>
                <c:pt idx="9">
                  <c:v>0.14553936407456525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5E-3540-B35F-F626AC70D723}"/>
            </c:ext>
          </c:extLst>
        </c:ser>
        <c:ser>
          <c:idx val="41"/>
          <c:order val="41"/>
          <c:tx>
            <c:strRef>
              <c:f>Feuil1!$AR$102</c:f>
              <c:strCache>
                <c:ptCount val="1"/>
                <c:pt idx="0">
                  <c:v>120224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Feuil1!$AR$103:$AR$112</c:f>
              <c:numCache>
                <c:formatCode>0.000</c:formatCode>
                <c:ptCount val="10"/>
                <c:pt idx="0">
                  <c:v>8.4672707347767773E-2</c:v>
                </c:pt>
                <c:pt idx="1">
                  <c:v>0.15625525471433521</c:v>
                </c:pt>
                <c:pt idx="2">
                  <c:v>0.14810933695145834</c:v>
                </c:pt>
                <c:pt idx="3">
                  <c:v>0.15665910140971095</c:v>
                </c:pt>
                <c:pt idx="4">
                  <c:v>0.1625946661140143</c:v>
                </c:pt>
                <c:pt idx="5">
                  <c:v>0.12771231377487435</c:v>
                </c:pt>
                <c:pt idx="6">
                  <c:v>0.15459088862718229</c:v>
                </c:pt>
                <c:pt idx="7">
                  <c:v>0.1417451867924111</c:v>
                </c:pt>
                <c:pt idx="8">
                  <c:v>0.12282234824563609</c:v>
                </c:pt>
                <c:pt idx="9">
                  <c:v>0.14433466293619457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5E-3540-B35F-F626AC70D723}"/>
            </c:ext>
          </c:extLst>
        </c:ser>
        <c:ser>
          <c:idx val="42"/>
          <c:order val="42"/>
          <c:tx>
            <c:strRef>
              <c:f>Feuil1!$AS$102</c:f>
              <c:strCache>
                <c:ptCount val="1"/>
                <c:pt idx="0">
                  <c:v>120226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Feuil1!$AS$103:$AS$112</c:f>
              <c:numCache>
                <c:formatCode>0.000</c:formatCode>
                <c:ptCount val="10"/>
                <c:pt idx="0">
                  <c:v>8.2969589549813705E-2</c:v>
                </c:pt>
                <c:pt idx="1">
                  <c:v>0.18925551481726055</c:v>
                </c:pt>
                <c:pt idx="2">
                  <c:v>0.18950202210968348</c:v>
                </c:pt>
                <c:pt idx="3">
                  <c:v>0.15665910140971095</c:v>
                </c:pt>
                <c:pt idx="4">
                  <c:v>0.1625946661140143</c:v>
                </c:pt>
                <c:pt idx="5">
                  <c:v>0.14810547241671768</c:v>
                </c:pt>
                <c:pt idx="6">
                  <c:v>0.15459088862718229</c:v>
                </c:pt>
                <c:pt idx="7">
                  <c:v>0.12002593709917475</c:v>
                </c:pt>
                <c:pt idx="8">
                  <c:v>0.12282234824563609</c:v>
                </c:pt>
                <c:pt idx="9">
                  <c:v>0.15032502662538194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55E-3540-B35F-F626AC70D723}"/>
            </c:ext>
          </c:extLst>
        </c:ser>
        <c:ser>
          <c:idx val="43"/>
          <c:order val="43"/>
          <c:tx>
            <c:strRef>
              <c:f>Feuil1!$AT$102</c:f>
              <c:strCache>
                <c:ptCount val="1"/>
                <c:pt idx="0">
                  <c:v>120227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Feuil1!$AT$103:$AT$112</c:f>
              <c:numCache>
                <c:formatCode>0.000</c:formatCode>
                <c:ptCount val="10"/>
                <c:pt idx="0">
                  <c:v>8.8059036254246159E-2</c:v>
                </c:pt>
                <c:pt idx="1">
                  <c:v>0.18925551481726055</c:v>
                </c:pt>
                <c:pt idx="2">
                  <c:v>0.16653241977824451</c:v>
                </c:pt>
                <c:pt idx="3">
                  <c:v>0.13475725996188115</c:v>
                </c:pt>
                <c:pt idx="4">
                  <c:v>0.13973178315451018</c:v>
                </c:pt>
                <c:pt idx="5">
                  <c:v>0.14410272996304374</c:v>
                </c:pt>
                <c:pt idx="6">
                  <c:v>0.15459088862718229</c:v>
                </c:pt>
                <c:pt idx="7">
                  <c:v>0.1417451867924111</c:v>
                </c:pt>
                <c:pt idx="8">
                  <c:v>0.12282234824563609</c:v>
                </c:pt>
                <c:pt idx="9">
                  <c:v>0.12585125724218149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55E-3540-B35F-F626AC70D723}"/>
            </c:ext>
          </c:extLst>
        </c:ser>
        <c:ser>
          <c:idx val="44"/>
          <c:order val="44"/>
          <c:tx>
            <c:strRef>
              <c:f>Feuil1!$AU$102</c:f>
              <c:strCache>
                <c:ptCount val="1"/>
                <c:pt idx="0">
                  <c:v>120228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Feuil1!$AU$103:$AU$112</c:f>
              <c:numCache>
                <c:formatCode>0.000</c:formatCode>
                <c:ptCount val="10"/>
                <c:pt idx="0">
                  <c:v>8.040232405285419E-2</c:v>
                </c:pt>
                <c:pt idx="1">
                  <c:v>0.1675362651240242</c:v>
                </c:pt>
                <c:pt idx="2">
                  <c:v>0.176138060551702</c:v>
                </c:pt>
                <c:pt idx="3">
                  <c:v>0.13475725996188115</c:v>
                </c:pt>
                <c:pt idx="4">
                  <c:v>0.12903726099317314</c:v>
                </c:pt>
                <c:pt idx="5">
                  <c:v>0.11927914623801139</c:v>
                </c:pt>
                <c:pt idx="6">
                  <c:v>0.14662195895590702</c:v>
                </c:pt>
                <c:pt idx="7">
                  <c:v>0.13102132140063794</c:v>
                </c:pt>
                <c:pt idx="8">
                  <c:v>0.12955573090460448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55E-3540-B35F-F626AC70D723}"/>
            </c:ext>
          </c:extLst>
        </c:ser>
        <c:ser>
          <c:idx val="45"/>
          <c:order val="45"/>
          <c:tx>
            <c:strRef>
              <c:f>Feuil1!$AV$102</c:f>
              <c:strCache>
                <c:ptCount val="1"/>
                <c:pt idx="0">
                  <c:v>120229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Feuil1!$AV$103:$AV$112</c:f>
              <c:numCache>
                <c:formatCode>0.000</c:formatCode>
                <c:ptCount val="10"/>
                <c:pt idx="0">
                  <c:v>9.2255150847853962E-2</c:v>
                </c:pt>
                <c:pt idx="1">
                  <c:v>0.18177670423863446</c:v>
                </c:pt>
                <c:pt idx="2">
                  <c:v>0.16929863602139639</c:v>
                </c:pt>
                <c:pt idx="3">
                  <c:v>0.14218127804108804</c:v>
                </c:pt>
                <c:pt idx="4">
                  <c:v>0.11559810343779087</c:v>
                </c:pt>
                <c:pt idx="5">
                  <c:v>0.12771231377487435</c:v>
                </c:pt>
                <c:pt idx="6">
                  <c:v>0.16241622613913886</c:v>
                </c:pt>
                <c:pt idx="7">
                  <c:v>0.13102132140063794</c:v>
                </c:pt>
                <c:pt idx="8">
                  <c:v>0.12955573090460448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55E-3540-B35F-F626AC70D723}"/>
            </c:ext>
          </c:extLst>
        </c:ser>
        <c:ser>
          <c:idx val="46"/>
          <c:order val="46"/>
          <c:tx>
            <c:strRef>
              <c:f>Feuil1!$AW$102</c:f>
              <c:strCache>
                <c:ptCount val="1"/>
                <c:pt idx="0">
                  <c:v>120230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Feuil1!$AW$103:$AW$112</c:f>
              <c:numCache>
                <c:formatCode>0.000</c:formatCode>
                <c:ptCount val="10"/>
                <c:pt idx="0">
                  <c:v>7.6955524358074179E-2</c:v>
                </c:pt>
                <c:pt idx="1">
                  <c:v>0.15625525471433521</c:v>
                </c:pt>
                <c:pt idx="2">
                  <c:v>0.12123719055115711</c:v>
                </c:pt>
                <c:pt idx="3">
                  <c:v>0.1116919558931877</c:v>
                </c:pt>
                <c:pt idx="4">
                  <c:v>0.13973178315451018</c:v>
                </c:pt>
                <c:pt idx="6">
                  <c:v>0.12179837523087467</c:v>
                </c:pt>
                <c:pt idx="7">
                  <c:v>0.13102132140063794</c:v>
                </c:pt>
                <c:pt idx="8">
                  <c:v>0.12282234824563609</c:v>
                </c:pt>
                <c:pt idx="9">
                  <c:v>0.13210020651918297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55E-3540-B35F-F626AC70D723}"/>
            </c:ext>
          </c:extLst>
        </c:ser>
        <c:ser>
          <c:idx val="47"/>
          <c:order val="47"/>
          <c:tx>
            <c:strRef>
              <c:f>Feuil1!$AX$102</c:f>
              <c:strCache>
                <c:ptCount val="1"/>
                <c:pt idx="0">
                  <c:v>120231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Feuil1!$AX$103:$AX$112</c:f>
              <c:numCache>
                <c:formatCode>0.000</c:formatCode>
                <c:ptCount val="10"/>
                <c:pt idx="0">
                  <c:v>7.6089533080300864E-2</c:v>
                </c:pt>
                <c:pt idx="1">
                  <c:v>0.17853164942548738</c:v>
                </c:pt>
                <c:pt idx="2">
                  <c:v>0.176138060551702</c:v>
                </c:pt>
                <c:pt idx="3">
                  <c:v>0.13475725996188115</c:v>
                </c:pt>
                <c:pt idx="4">
                  <c:v>0.15359342199922388</c:v>
                </c:pt>
                <c:pt idx="5">
                  <c:v>0.12771231377487435</c:v>
                </c:pt>
                <c:pt idx="6">
                  <c:v>0.15459088862718229</c:v>
                </c:pt>
                <c:pt idx="7">
                  <c:v>0.12555842569913578</c:v>
                </c:pt>
                <c:pt idx="8">
                  <c:v>0.13618630980361757</c:v>
                </c:pt>
                <c:pt idx="9">
                  <c:v>0.13826051522400129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55E-3540-B35F-F626AC70D723}"/>
            </c:ext>
          </c:extLst>
        </c:ser>
        <c:ser>
          <c:idx val="48"/>
          <c:order val="48"/>
          <c:tx>
            <c:strRef>
              <c:f>Feuil1!$AY$102</c:f>
              <c:strCache>
                <c:ptCount val="1"/>
                <c:pt idx="0">
                  <c:v>120232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Feuil1!$AY$103:$AY$112</c:f>
              <c:numCache>
                <c:formatCode>0.000</c:formatCode>
                <c:ptCount val="10"/>
                <c:pt idx="0">
                  <c:v>6.5560666336675233E-2</c:v>
                </c:pt>
                <c:pt idx="1">
                  <c:v>0.17853164942548738</c:v>
                </c:pt>
                <c:pt idx="2">
                  <c:v>0.13338608013075204</c:v>
                </c:pt>
                <c:pt idx="3">
                  <c:v>0.12720412207143528</c:v>
                </c:pt>
                <c:pt idx="4">
                  <c:v>0.13973178315451018</c:v>
                </c:pt>
                <c:pt idx="5">
                  <c:v>0.11927914623801139</c:v>
                </c:pt>
                <c:pt idx="6">
                  <c:v>0.14662195895590702</c:v>
                </c:pt>
                <c:pt idx="7">
                  <c:v>0.12002593709917475</c:v>
                </c:pt>
                <c:pt idx="8">
                  <c:v>0.10903406376000269</c:v>
                </c:pt>
                <c:pt idx="9">
                  <c:v>0.11951107921116244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55E-3540-B35F-F626AC70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371271378621977E-2"/>
              <c:y val="0.169055064247262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6.7485213745601555E-2"/>
          <c:w val="0.15294675895286056"/>
          <c:h val="0.932514786254398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occidentalis MC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Feuil1!$J$115</c:f>
              <c:strCache>
                <c:ptCount val="1"/>
                <c:pt idx="0">
                  <c:v>E. occid n=45-48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Feuil1!$J$116:$J$125</c:f>
              <c:numCache>
                <c:formatCode>0.000</c:formatCode>
                <c:ptCount val="10"/>
                <c:pt idx="0">
                  <c:v>8.1259766546390999E-2</c:v>
                </c:pt>
                <c:pt idx="1">
                  <c:v>0.1752849546951849</c:v>
                </c:pt>
                <c:pt idx="2">
                  <c:v>0.15525762442960001</c:v>
                </c:pt>
                <c:pt idx="3">
                  <c:v>0.13943182382471586</c:v>
                </c:pt>
                <c:pt idx="4">
                  <c:v>0.14331481871746976</c:v>
                </c:pt>
                <c:pt idx="5">
                  <c:v>0.12881842753937955</c:v>
                </c:pt>
                <c:pt idx="6">
                  <c:v>0.15262113624377771</c:v>
                </c:pt>
                <c:pt idx="7">
                  <c:v>0.13323648649621123</c:v>
                </c:pt>
                <c:pt idx="8">
                  <c:v>0.12897434596918145</c:v>
                </c:pt>
                <c:pt idx="9">
                  <c:v>0.13276148488356987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F049-B8CA-54E044ED853C}"/>
            </c:ext>
          </c:extLst>
        </c:ser>
        <c:ser>
          <c:idx val="0"/>
          <c:order val="1"/>
          <c:tx>
            <c:strRef>
              <c:f>Feuil1!$K$115</c:f>
              <c:strCache>
                <c:ptCount val="1"/>
                <c:pt idx="0">
                  <c:v> min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Feuil1!$K$116:$K$125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0.13876452255399974</c:v>
                </c:pt>
                <c:pt idx="2">
                  <c:v>0.11814611357401517</c:v>
                </c:pt>
                <c:pt idx="3">
                  <c:v>0.1116919558931877</c:v>
                </c:pt>
                <c:pt idx="4">
                  <c:v>0.11559810343779087</c:v>
                </c:pt>
                <c:pt idx="5">
                  <c:v>8.8402579764941702E-2</c:v>
                </c:pt>
                <c:pt idx="6">
                  <c:v>0.10442427916145203</c:v>
                </c:pt>
                <c:pt idx="7">
                  <c:v>9.125419452915029E-2</c:v>
                </c:pt>
                <c:pt idx="8">
                  <c:v>9.4793624645392427E-2</c:v>
                </c:pt>
                <c:pt idx="9">
                  <c:v>0.10654610204679482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F049-B8CA-54E044ED853C}"/>
            </c:ext>
          </c:extLst>
        </c:ser>
        <c:ser>
          <c:idx val="1"/>
          <c:order val="2"/>
          <c:tx>
            <c:strRef>
              <c:f>Feuil1!$L$115</c:f>
              <c:strCache>
                <c:ptCount val="1"/>
                <c:pt idx="0">
                  <c:v> max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Feuil1!$L$116:$L$125</c:f>
              <c:numCache>
                <c:formatCode>0.000</c:formatCode>
                <c:ptCount val="10"/>
                <c:pt idx="0">
                  <c:v>0.10784057239979372</c:v>
                </c:pt>
                <c:pt idx="1">
                  <c:v>0.20994011367711152</c:v>
                </c:pt>
                <c:pt idx="2">
                  <c:v>0.18950202210968348</c:v>
                </c:pt>
                <c:pt idx="3">
                  <c:v>0.17750924038283089</c:v>
                </c:pt>
                <c:pt idx="4">
                  <c:v>0.16812715471397532</c:v>
                </c:pt>
                <c:pt idx="5">
                  <c:v>0.15989699714627559</c:v>
                </c:pt>
                <c:pt idx="6">
                  <c:v>0.18508021077508263</c:v>
                </c:pt>
                <c:pt idx="7">
                  <c:v>0.17241400655886308</c:v>
                </c:pt>
                <c:pt idx="8">
                  <c:v>0.16174041427600572</c:v>
                </c:pt>
                <c:pt idx="9">
                  <c:v>0.16090376436938736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8-F049-B8CA-54E044ED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1921079070694309E-2"/>
              <c:y val="0.12143128230854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766233</xdr:colOff>
      <xdr:row>0</xdr:row>
      <xdr:rowOff>0</xdr:rowOff>
    </xdr:from>
    <xdr:to>
      <xdr:col>25</xdr:col>
      <xdr:colOff>637489</xdr:colOff>
      <xdr:row>20</xdr:row>
      <xdr:rowOff>139700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20A98234-C94C-06EA-AEE7-CFF00FC5A01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915696</xdr:colOff>
      <xdr:row>21</xdr:row>
      <xdr:rowOff>167939</xdr:rowOff>
    </xdr:from>
    <xdr:to>
      <xdr:col>25</xdr:col>
      <xdr:colOff>454013</xdr:colOff>
      <xdr:row>41</xdr:row>
      <xdr:rowOff>180639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0358B9-155A-374B-A4A6-D69F79C45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392206</xdr:colOff>
      <xdr:row>42</xdr:row>
      <xdr:rowOff>186765</xdr:rowOff>
    </xdr:from>
    <xdr:to>
      <xdr:col>21</xdr:col>
      <xdr:colOff>348129</xdr:colOff>
      <xdr:row>63</xdr:row>
      <xdr:rowOff>102347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995BD45B-6F4D-EC4A-850B-E1045372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721936</xdr:colOff>
      <xdr:row>22</xdr:row>
      <xdr:rowOff>18344</xdr:rowOff>
    </xdr:from>
    <xdr:to>
      <xdr:col>33</xdr:col>
      <xdr:colOff>705277</xdr:colOff>
      <xdr:row>42</xdr:row>
      <xdr:rowOff>31044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B8DCBFA-D200-E847-A24A-50617279E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522941</xdr:colOff>
      <xdr:row>64</xdr:row>
      <xdr:rowOff>1</xdr:rowOff>
    </xdr:from>
    <xdr:to>
      <xdr:col>21</xdr:col>
      <xdr:colOff>478864</xdr:colOff>
      <xdr:row>85</xdr:row>
      <xdr:rowOff>74706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B2E08D72-30B1-A74F-8954-3140921A2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944070</xdr:colOff>
      <xdr:row>22</xdr:row>
      <xdr:rowOff>44956</xdr:rowOff>
    </xdr:from>
    <xdr:to>
      <xdr:col>41</xdr:col>
      <xdr:colOff>951542</xdr:colOff>
      <xdr:row>42</xdr:row>
      <xdr:rowOff>57656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C1A9E0-8EF2-6C4F-9A39-85C126C4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27"/>
  <sheetViews>
    <sheetView tabSelected="1" zoomScale="75" zoomScaleNormal="75" workbookViewId="0">
      <selection activeCell="O13" sqref="O13"/>
    </sheetView>
  </sheetViews>
  <sheetFormatPr defaultColWidth="8.796875" defaultRowHeight="18"/>
  <cols>
    <col min="1" max="1" width="19.5" style="5" customWidth="1"/>
    <col min="2" max="2" width="13" style="3" customWidth="1"/>
    <col min="3" max="19" width="12.796875" style="5" customWidth="1"/>
    <col min="20" max="23" width="8.796875" style="5"/>
    <col min="24" max="24" width="13.19921875" style="5" customWidth="1"/>
    <col min="25" max="25" width="8.796875" style="5"/>
    <col min="26" max="52" width="12.796875" style="5" customWidth="1"/>
    <col min="53" max="16384" width="8.796875" style="5"/>
  </cols>
  <sheetData>
    <row r="1" spans="1:50">
      <c r="A1" s="27" t="s">
        <v>36</v>
      </c>
      <c r="C1" s="5" t="s">
        <v>21</v>
      </c>
      <c r="D1" s="5" t="s">
        <v>21</v>
      </c>
      <c r="E1" s="5" t="s">
        <v>21</v>
      </c>
      <c r="F1" s="5" t="s">
        <v>21</v>
      </c>
      <c r="G1" s="5" t="s">
        <v>21</v>
      </c>
      <c r="H1" s="5" t="s">
        <v>21</v>
      </c>
      <c r="I1" s="5" t="s">
        <v>21</v>
      </c>
      <c r="J1" s="5" t="s">
        <v>21</v>
      </c>
      <c r="K1" s="5" t="s">
        <v>21</v>
      </c>
      <c r="L1" s="5" t="s">
        <v>48</v>
      </c>
      <c r="M1" s="5" t="s">
        <v>48</v>
      </c>
      <c r="N1" s="5" t="s">
        <v>48</v>
      </c>
    </row>
    <row r="2" spans="1:50" s="10" customFormat="1">
      <c r="A2" s="11" t="s">
        <v>22</v>
      </c>
      <c r="C2" s="10" t="s">
        <v>20</v>
      </c>
      <c r="D2" s="10" t="s">
        <v>20</v>
      </c>
      <c r="E2" s="10" t="s">
        <v>20</v>
      </c>
      <c r="F2" s="10" t="s">
        <v>20</v>
      </c>
      <c r="G2" s="10" t="s">
        <v>20</v>
      </c>
      <c r="H2" s="10" t="s">
        <v>20</v>
      </c>
      <c r="I2" s="10" t="s">
        <v>20</v>
      </c>
      <c r="J2" s="10" t="s">
        <v>20</v>
      </c>
      <c r="K2" s="10" t="s">
        <v>20</v>
      </c>
      <c r="L2" s="10" t="s">
        <v>49</v>
      </c>
      <c r="M2" s="10" t="s">
        <v>52</v>
      </c>
      <c r="N2" s="10" t="s">
        <v>53</v>
      </c>
      <c r="X2" s="13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s="10" customFormat="1">
      <c r="A3" s="14" t="s">
        <v>2</v>
      </c>
      <c r="C3" s="12" t="s">
        <v>8</v>
      </c>
      <c r="D3" s="12" t="s">
        <v>4</v>
      </c>
      <c r="E3" s="12" t="s">
        <v>1</v>
      </c>
      <c r="F3" s="12" t="s">
        <v>9</v>
      </c>
      <c r="G3" s="12" t="s">
        <v>3</v>
      </c>
      <c r="H3" s="12" t="s">
        <v>6</v>
      </c>
      <c r="I3" s="12" t="s">
        <v>5</v>
      </c>
      <c r="J3" s="12" t="s">
        <v>7</v>
      </c>
      <c r="K3" s="12" t="s">
        <v>10</v>
      </c>
      <c r="L3" s="21" t="s">
        <v>50</v>
      </c>
      <c r="M3" s="21" t="s">
        <v>51</v>
      </c>
      <c r="N3" s="21" t="s">
        <v>54</v>
      </c>
      <c r="X3" s="15"/>
      <c r="Y3" s="5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>
      <c r="A4" s="16">
        <v>210.2413793103448</v>
      </c>
      <c r="B4" s="3">
        <v>1</v>
      </c>
      <c r="C4" s="17">
        <v>232</v>
      </c>
      <c r="D4" s="17">
        <v>236.5</v>
      </c>
      <c r="E4" s="17">
        <v>242.2</v>
      </c>
      <c r="F4" s="17">
        <v>227.5</v>
      </c>
      <c r="G4" s="17">
        <v>249</v>
      </c>
      <c r="H4" s="17">
        <v>238</v>
      </c>
      <c r="I4" s="17">
        <v>246.5</v>
      </c>
      <c r="J4" s="17">
        <v>245</v>
      </c>
      <c r="K4" s="17">
        <v>245</v>
      </c>
      <c r="L4" s="5">
        <v>250</v>
      </c>
      <c r="M4" s="5">
        <v>246</v>
      </c>
      <c r="N4" s="5">
        <v>234.1</v>
      </c>
      <c r="X4" s="18"/>
      <c r="Y4" s="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>
      <c r="A5" s="16">
        <v>26.517241379310338</v>
      </c>
      <c r="B5" s="3">
        <v>3</v>
      </c>
      <c r="C5" s="17">
        <v>41</v>
      </c>
      <c r="D5" s="17">
        <v>43</v>
      </c>
      <c r="E5" s="17">
        <v>39.5</v>
      </c>
      <c r="F5" s="17">
        <v>41.2</v>
      </c>
      <c r="G5" s="17">
        <v>42</v>
      </c>
      <c r="H5" s="17">
        <v>41.5</v>
      </c>
      <c r="I5" s="17">
        <v>40</v>
      </c>
      <c r="J5" s="17">
        <v>38</v>
      </c>
      <c r="K5" s="17">
        <v>38</v>
      </c>
      <c r="L5" s="5">
        <v>35.700000000000003</v>
      </c>
      <c r="M5" s="5">
        <v>39</v>
      </c>
      <c r="N5" s="5">
        <v>36.200000000000003</v>
      </c>
      <c r="X5" s="19"/>
      <c r="Y5" s="6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>
      <c r="A6" s="16">
        <v>21.331034482758625</v>
      </c>
      <c r="B6" s="3">
        <v>4</v>
      </c>
      <c r="C6" s="17">
        <v>31</v>
      </c>
      <c r="D6" s="17">
        <v>32</v>
      </c>
      <c r="E6" s="17">
        <v>29</v>
      </c>
      <c r="F6" s="17">
        <v>30</v>
      </c>
      <c r="G6" s="17">
        <v>33</v>
      </c>
      <c r="H6" s="17">
        <v>32.299999999999997</v>
      </c>
      <c r="I6" s="17">
        <v>31</v>
      </c>
      <c r="J6" s="17">
        <v>29.5</v>
      </c>
      <c r="K6" s="17">
        <v>28</v>
      </c>
      <c r="X6" s="19"/>
      <c r="Y6" s="6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>
      <c r="A7" s="16">
        <v>42.527586206896544</v>
      </c>
      <c r="B7" s="3">
        <v>5</v>
      </c>
      <c r="C7" s="17">
        <v>58</v>
      </c>
      <c r="D7" s="17">
        <v>56.5</v>
      </c>
      <c r="E7" s="17">
        <v>54</v>
      </c>
      <c r="F7" s="17">
        <v>56</v>
      </c>
      <c r="G7" s="17">
        <v>59</v>
      </c>
      <c r="H7" s="17">
        <v>55</v>
      </c>
      <c r="I7" s="17">
        <v>56.3</v>
      </c>
      <c r="J7" s="17">
        <v>55</v>
      </c>
      <c r="K7" s="17">
        <v>54</v>
      </c>
      <c r="L7" s="5">
        <v>58.7</v>
      </c>
      <c r="M7" s="5">
        <v>55.8</v>
      </c>
      <c r="N7" s="5">
        <v>49.8</v>
      </c>
      <c r="X7" s="19"/>
      <c r="Y7" s="6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>
      <c r="A8" s="16">
        <v>26.820689655172409</v>
      </c>
      <c r="B8" s="3">
        <v>6</v>
      </c>
      <c r="C8" s="17">
        <v>37.5</v>
      </c>
      <c r="D8" s="17">
        <v>34</v>
      </c>
      <c r="E8" s="17">
        <v>37.5</v>
      </c>
      <c r="F8" s="17">
        <v>36</v>
      </c>
      <c r="G8" s="17">
        <v>38</v>
      </c>
      <c r="H8" s="17">
        <v>35</v>
      </c>
      <c r="I8" s="17">
        <v>36.299999999999997</v>
      </c>
      <c r="J8" s="17">
        <v>34.299999999999997</v>
      </c>
      <c r="K8" s="17">
        <v>34</v>
      </c>
      <c r="X8" s="19"/>
      <c r="Y8" s="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20"/>
      <c r="AW8" s="17"/>
      <c r="AX8" s="17"/>
    </row>
    <row r="9" spans="1:50">
      <c r="A9" s="16">
        <v>38.751724137931028</v>
      </c>
      <c r="B9" s="3">
        <v>10</v>
      </c>
      <c r="C9" s="17">
        <v>53.3</v>
      </c>
      <c r="D9" s="17">
        <v>54</v>
      </c>
      <c r="E9" s="17">
        <v>50.5</v>
      </c>
      <c r="F9" s="17">
        <v>51</v>
      </c>
      <c r="G9" s="17">
        <v>54</v>
      </c>
      <c r="H9" s="17">
        <v>53</v>
      </c>
      <c r="I9" s="17">
        <v>54</v>
      </c>
      <c r="J9" s="17">
        <v>51.3</v>
      </c>
      <c r="K9" s="17">
        <v>47.7</v>
      </c>
      <c r="L9" s="5">
        <v>51.6</v>
      </c>
      <c r="M9" s="5">
        <v>50.3</v>
      </c>
      <c r="N9" s="5">
        <v>46.7</v>
      </c>
      <c r="X9" s="18"/>
      <c r="Y9" s="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>
      <c r="A10" s="16">
        <v>38.527586206896551</v>
      </c>
      <c r="B10" s="3">
        <v>11</v>
      </c>
      <c r="C10" s="17">
        <v>54</v>
      </c>
      <c r="D10" s="17">
        <v>55</v>
      </c>
      <c r="E10" s="17">
        <v>52</v>
      </c>
      <c r="F10" s="17">
        <v>53</v>
      </c>
      <c r="G10" s="17">
        <v>56</v>
      </c>
      <c r="H10" s="17">
        <v>53.5</v>
      </c>
      <c r="I10" s="17">
        <v>54</v>
      </c>
      <c r="J10" s="17">
        <v>51</v>
      </c>
      <c r="K10" s="17">
        <v>49</v>
      </c>
      <c r="L10" s="5">
        <v>53</v>
      </c>
      <c r="M10" s="5">
        <v>54.2</v>
      </c>
      <c r="N10" s="5">
        <v>49.8</v>
      </c>
      <c r="X10" s="18"/>
      <c r="Y10" s="6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>
      <c r="A11" s="16">
        <v>29.582758620689649</v>
      </c>
      <c r="B11" s="3">
        <v>12</v>
      </c>
      <c r="C11" s="17">
        <v>41</v>
      </c>
      <c r="D11" s="17">
        <v>39</v>
      </c>
      <c r="E11" s="17">
        <v>37.5</v>
      </c>
      <c r="F11" s="17">
        <v>40</v>
      </c>
      <c r="G11" s="17">
        <v>41.5</v>
      </c>
      <c r="H11" s="17">
        <v>39</v>
      </c>
      <c r="I11" s="17">
        <v>40</v>
      </c>
      <c r="J11" s="17">
        <v>38.299999999999997</v>
      </c>
      <c r="K11" s="17">
        <v>38</v>
      </c>
      <c r="L11" s="17"/>
    </row>
    <row r="12" spans="1:50">
      <c r="A12" s="16">
        <v>24.11724137931035</v>
      </c>
      <c r="B12" s="3">
        <v>13</v>
      </c>
      <c r="C12" s="17">
        <v>31.2</v>
      </c>
      <c r="D12" s="17">
        <v>29</v>
      </c>
      <c r="E12" s="17">
        <v>28</v>
      </c>
      <c r="F12" s="17">
        <v>31.3</v>
      </c>
      <c r="G12" s="17">
        <v>32</v>
      </c>
      <c r="H12" s="17">
        <v>31</v>
      </c>
      <c r="I12" s="17">
        <v>30.5</v>
      </c>
      <c r="J12" s="17">
        <v>31</v>
      </c>
      <c r="K12" s="17">
        <v>29.5</v>
      </c>
      <c r="L12" s="17"/>
    </row>
    <row r="13" spans="1:50">
      <c r="A13" s="16">
        <v>25.820689655172409</v>
      </c>
      <c r="B13" s="3">
        <v>14</v>
      </c>
      <c r="C13" s="17">
        <v>35</v>
      </c>
      <c r="D13" s="17">
        <v>34</v>
      </c>
      <c r="E13" s="17">
        <v>32.5</v>
      </c>
      <c r="F13" s="17">
        <v>34.299999999999997</v>
      </c>
      <c r="G13" s="17">
        <v>36</v>
      </c>
      <c r="H13" s="17">
        <v>34.299999999999997</v>
      </c>
      <c r="I13" s="17">
        <v>34</v>
      </c>
      <c r="J13" s="17">
        <v>34</v>
      </c>
      <c r="K13" s="17">
        <v>32</v>
      </c>
      <c r="L13" s="17"/>
      <c r="X13" s="21"/>
      <c r="Y13" s="10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</row>
    <row r="14" spans="1:50">
      <c r="A14" s="16">
        <v>33.948275862068975</v>
      </c>
      <c r="B14" s="3">
        <v>7</v>
      </c>
      <c r="C14" s="17">
        <v>47</v>
      </c>
      <c r="D14" s="17">
        <v>45</v>
      </c>
      <c r="E14" s="17">
        <v>47.5</v>
      </c>
      <c r="F14" s="17">
        <v>43</v>
      </c>
      <c r="G14" s="17">
        <v>49.1</v>
      </c>
      <c r="H14" s="17">
        <v>45</v>
      </c>
      <c r="I14" s="17">
        <v>47</v>
      </c>
      <c r="J14" s="17">
        <v>45.7</v>
      </c>
      <c r="K14" s="17">
        <v>44.4</v>
      </c>
      <c r="L14" s="17"/>
      <c r="Y14" s="6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>
      <c r="A15" s="16">
        <v>12.372413793103451</v>
      </c>
      <c r="B15" s="3">
        <v>8</v>
      </c>
      <c r="C15" s="17">
        <v>17.600000000000001</v>
      </c>
      <c r="D15" s="17">
        <v>16</v>
      </c>
      <c r="E15" s="17">
        <v>15</v>
      </c>
      <c r="F15" s="17">
        <v>18</v>
      </c>
      <c r="G15" s="17">
        <v>18.7</v>
      </c>
      <c r="H15" s="17">
        <v>18</v>
      </c>
      <c r="I15" s="17">
        <v>15.5</v>
      </c>
      <c r="J15" s="17">
        <v>15</v>
      </c>
      <c r="K15" s="17">
        <v>14</v>
      </c>
      <c r="L15" s="17"/>
      <c r="X15" s="9"/>
      <c r="Y15" s="3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10" customFormat="1">
      <c r="A16" s="23" t="s">
        <v>0</v>
      </c>
      <c r="C16" s="17" t="str">
        <f t="shared" ref="C16:K16" si="0">C3</f>
        <v xml:space="preserve">DP-2964        </v>
      </c>
      <c r="D16" s="17" t="str">
        <f t="shared" si="0"/>
        <v xml:space="preserve">DP-3072i       </v>
      </c>
      <c r="E16" s="17" t="str">
        <f t="shared" si="0"/>
        <v xml:space="preserve">DP-4022d       </v>
      </c>
      <c r="F16" s="17" t="str">
        <f t="shared" si="0"/>
        <v xml:space="preserve">DP-4024d       </v>
      </c>
      <c r="G16" s="17" t="str">
        <f t="shared" si="0"/>
        <v xml:space="preserve">DP-4026d       </v>
      </c>
      <c r="H16" s="17" t="str">
        <f t="shared" si="0"/>
        <v xml:space="preserve">DP-4031i       </v>
      </c>
      <c r="I16" s="17" t="str">
        <f t="shared" si="0"/>
        <v xml:space="preserve">DP-4679d       </v>
      </c>
      <c r="J16" s="17" t="str">
        <f t="shared" si="0"/>
        <v xml:space="preserve">DP-4680d       </v>
      </c>
      <c r="K16" s="17" t="str">
        <f t="shared" si="0"/>
        <v xml:space="preserve">DP-4676d       </v>
      </c>
      <c r="L16" s="17" t="str">
        <f t="shared" ref="L16:N16" si="1">L3</f>
        <v>DP-5270</v>
      </c>
      <c r="M16" s="17" t="str">
        <f t="shared" si="1"/>
        <v>DP-5272</v>
      </c>
      <c r="N16" s="17" t="str">
        <f t="shared" si="1"/>
        <v>DP-5275</v>
      </c>
      <c r="X16" s="9"/>
      <c r="Y16" s="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>
      <c r="A17" s="2">
        <v>2.3227181971229638</v>
      </c>
      <c r="B17" s="3">
        <v>1</v>
      </c>
      <c r="C17" s="4">
        <f t="shared" ref="C17:H27" si="2">LOG10(C4)-$A17</f>
        <v>4.2769787767936052E-2</v>
      </c>
      <c r="D17" s="4">
        <f t="shared" si="2"/>
        <v>5.1112947950866516E-2</v>
      </c>
      <c r="E17" s="4">
        <f t="shared" si="2"/>
        <v>6.1455941684069426E-2</v>
      </c>
      <c r="F17" s="4">
        <f t="shared" si="2"/>
        <v>3.4263203870167569E-2</v>
      </c>
      <c r="G17" s="4">
        <f t="shared" si="2"/>
        <v>7.3481149972772553E-2</v>
      </c>
      <c r="H17" s="4">
        <f t="shared" si="2"/>
        <v>5.385875993354805E-2</v>
      </c>
      <c r="I17" s="4">
        <f t="shared" ref="I17:J27" si="3">LOG10(I4)-$A17</f>
        <v>6.9098726490285145E-2</v>
      </c>
      <c r="J17" s="4">
        <f t="shared" si="3"/>
        <v>6.6447887241568804E-2</v>
      </c>
      <c r="K17" s="4">
        <f t="shared" ref="K17:N17" si="4">LOG10(K4)-$A17</f>
        <v>6.6447887241568804E-2</v>
      </c>
      <c r="L17" s="4">
        <f t="shared" si="4"/>
        <v>7.5221811549073703E-2</v>
      </c>
      <c r="M17" s="4">
        <f t="shared" si="4"/>
        <v>6.8216909980415519E-2</v>
      </c>
      <c r="N17" s="4">
        <f t="shared" si="4"/>
        <v>4.6683216573660591E-2</v>
      </c>
      <c r="X17" s="9"/>
      <c r="Y17" s="3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>
      <c r="A18" s="2">
        <v>1.4235283419024747</v>
      </c>
      <c r="B18" s="3">
        <v>3</v>
      </c>
      <c r="C18" s="4">
        <f t="shared" ref="C18:F18" si="5">LOG10(C5)-$A18</f>
        <v>0.18925551481726077</v>
      </c>
      <c r="D18" s="4">
        <f t="shared" si="5"/>
        <v>0.20994011367711174</v>
      </c>
      <c r="E18" s="4">
        <f t="shared" si="5"/>
        <v>0.17306875372398545</v>
      </c>
      <c r="F18" s="4">
        <f t="shared" si="5"/>
        <v>0.19136887413065984</v>
      </c>
      <c r="G18" s="4">
        <f t="shared" si="2"/>
        <v>0.19972094849542588</v>
      </c>
      <c r="H18" s="4">
        <f t="shared" si="2"/>
        <v>0.19451975480961803</v>
      </c>
      <c r="I18" s="4">
        <f t="shared" ref="I18:J18" si="6">LOG10(I5)-$A18</f>
        <v>0.1785316494254876</v>
      </c>
      <c r="J18" s="4">
        <f t="shared" si="6"/>
        <v>0.15625525471433543</v>
      </c>
      <c r="K18" s="4">
        <f t="shared" ref="K18:N18" si="7">LOG10(K5)-$A18</f>
        <v>0.15625525471433543</v>
      </c>
      <c r="L18" s="4">
        <f t="shared" si="7"/>
        <v>0.12913987420971851</v>
      </c>
      <c r="M18" s="4">
        <f t="shared" si="7"/>
        <v>0.16753626512402442</v>
      </c>
      <c r="N18" s="4">
        <f t="shared" si="7"/>
        <v>0.13518022863069112</v>
      </c>
      <c r="X18" s="9"/>
      <c r="Y18" s="3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>
      <c r="A19" s="2">
        <v>1.329011917768204</v>
      </c>
      <c r="B19" s="3">
        <v>4</v>
      </c>
      <c r="C19" s="4">
        <f t="shared" si="2"/>
        <v>0.1623497760660686</v>
      </c>
      <c r="D19" s="4">
        <f t="shared" si="2"/>
        <v>0.176138060551702</v>
      </c>
      <c r="E19" s="4">
        <f t="shared" si="2"/>
        <v>0.13338608013075204</v>
      </c>
      <c r="F19" s="4">
        <f t="shared" si="2"/>
        <v>0.14810933695145834</v>
      </c>
      <c r="G19" s="4">
        <f t="shared" si="2"/>
        <v>0.18950202210968348</v>
      </c>
      <c r="H19" s="4">
        <f t="shared" si="2"/>
        <v>0.1801906045628987</v>
      </c>
      <c r="I19" s="4">
        <f t="shared" si="3"/>
        <v>0.1623497760660686</v>
      </c>
      <c r="J19" s="4">
        <f t="shared" si="3"/>
        <v>0.14081009820995893</v>
      </c>
      <c r="K19" s="4">
        <f t="shared" ref="K19" si="8">LOG10(K6)-$A19</f>
        <v>0.11814611357401517</v>
      </c>
      <c r="L19" s="4"/>
      <c r="M19" s="4"/>
      <c r="N19" s="4"/>
      <c r="X19" s="9"/>
      <c r="Y19" s="3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>
      <c r="A20" s="2">
        <v>1.6286707336010562</v>
      </c>
      <c r="B20" s="3">
        <v>5</v>
      </c>
      <c r="C20" s="4">
        <f t="shared" si="2"/>
        <v>0.13475725996188115</v>
      </c>
      <c r="D20" s="4">
        <f t="shared" si="2"/>
        <v>0.12337771421838228</v>
      </c>
      <c r="E20" s="4">
        <f t="shared" si="2"/>
        <v>0.10372302622191243</v>
      </c>
      <c r="F20" s="4">
        <f t="shared" si="2"/>
        <v>0.11951729340514428</v>
      </c>
      <c r="G20" s="4">
        <f t="shared" si="2"/>
        <v>0.14218127804108804</v>
      </c>
      <c r="H20" s="4">
        <f t="shared" si="2"/>
        <v>0.1116919558931877</v>
      </c>
      <c r="I20" s="4">
        <f t="shared" si="3"/>
        <v>0.12183766125029005</v>
      </c>
      <c r="J20" s="4">
        <f t="shared" si="3"/>
        <v>0.1116919558931877</v>
      </c>
      <c r="K20" s="4">
        <f t="shared" ref="K20:N20" si="9">LOG10(K7)-$A20</f>
        <v>0.10372302622191243</v>
      </c>
      <c r="L20" s="4">
        <f t="shared" si="9"/>
        <v>0.13996736764655826</v>
      </c>
      <c r="M20" s="4">
        <f t="shared" si="9"/>
        <v>0.11796346533652247</v>
      </c>
      <c r="N20" s="4">
        <f t="shared" si="9"/>
        <v>6.855860915866141E-2</v>
      </c>
      <c r="X20" s="9"/>
      <c r="Y20" s="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>
      <c r="A21" s="2">
        <v>1.4284699409124848</v>
      </c>
      <c r="B21" s="3">
        <v>6</v>
      </c>
      <c r="C21" s="4">
        <f t="shared" si="2"/>
        <v>0.14556132681523404</v>
      </c>
      <c r="D21" s="4">
        <f t="shared" si="2"/>
        <v>0.10300897612977034</v>
      </c>
      <c r="E21" s="4">
        <f t="shared" si="2"/>
        <v>0.14556132681523404</v>
      </c>
      <c r="F21" s="4">
        <f t="shared" si="2"/>
        <v>0.12783255985480246</v>
      </c>
      <c r="G21" s="4">
        <f t="shared" si="2"/>
        <v>0.15131365570432531</v>
      </c>
      <c r="H21" s="4">
        <f t="shared" si="2"/>
        <v>0.11559810343779087</v>
      </c>
      <c r="I21" s="4">
        <f t="shared" si="3"/>
        <v>0.13143668412362763</v>
      </c>
      <c r="J21" s="4">
        <f t="shared" si="3"/>
        <v>0.10682417913028575</v>
      </c>
      <c r="K21" s="4">
        <f t="shared" ref="K21" si="10">LOG10(K8)-$A21</f>
        <v>0.10300897612977034</v>
      </c>
      <c r="L21" s="4"/>
      <c r="M21" s="4"/>
      <c r="N21" s="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50">
      <c r="A22" s="2">
        <v>1.5882910298599251</v>
      </c>
      <c r="B22" s="3">
        <v>10</v>
      </c>
      <c r="C22" s="4">
        <f t="shared" si="2"/>
        <v>0.13843617916664708</v>
      </c>
      <c r="D22" s="4">
        <f t="shared" si="2"/>
        <v>0.14410272996304352</v>
      </c>
      <c r="E22" s="4">
        <f t="shared" si="2"/>
        <v>0.11500034825873628</v>
      </c>
      <c r="F22" s="4">
        <f t="shared" si="2"/>
        <v>0.11927914623801117</v>
      </c>
      <c r="G22" s="4">
        <f t="shared" si="2"/>
        <v>0.14410272996304352</v>
      </c>
      <c r="H22" s="4">
        <f t="shared" si="2"/>
        <v>0.13598483974086384</v>
      </c>
      <c r="I22" s="4">
        <f t="shared" si="3"/>
        <v>0.14410272996304352</v>
      </c>
      <c r="J22" s="4">
        <f t="shared" si="3"/>
        <v>0.12182633525189113</v>
      </c>
      <c r="K22" s="4">
        <f t="shared" ref="K22:N22" si="11">LOG10(K9)-$A22</f>
        <v>9.0227349180188821E-2</v>
      </c>
      <c r="L22" s="4">
        <f t="shared" si="11"/>
        <v>0.12435867176728621</v>
      </c>
      <c r="M22" s="4">
        <f t="shared" si="11"/>
        <v>0.11327695519600223</v>
      </c>
      <c r="N22" s="4">
        <f t="shared" si="11"/>
        <v>8.1025850706187175E-2</v>
      </c>
      <c r="Y22" s="6"/>
      <c r="AA22" s="7"/>
      <c r="AD22" s="8"/>
      <c r="AE22" s="8"/>
      <c r="AF22" s="6"/>
      <c r="AG22" s="9"/>
      <c r="AH22" s="9"/>
      <c r="AI22" s="9"/>
    </row>
    <row r="23" spans="1:50">
      <c r="A23" s="2">
        <v>1.5857718008670618</v>
      </c>
      <c r="B23" s="3">
        <v>11</v>
      </c>
      <c r="C23" s="4">
        <f t="shared" si="2"/>
        <v>0.14662195895590679</v>
      </c>
      <c r="D23" s="4">
        <f t="shared" si="2"/>
        <v>0.15459088862718207</v>
      </c>
      <c r="E23" s="4">
        <f t="shared" si="2"/>
        <v>0.13023154276773741</v>
      </c>
      <c r="F23" s="4">
        <f t="shared" si="2"/>
        <v>0.13850406873372711</v>
      </c>
      <c r="G23" s="4">
        <f t="shared" si="2"/>
        <v>0.16241622613913864</v>
      </c>
      <c r="H23" s="4">
        <f t="shared" si="2"/>
        <v>0.14258198115416665</v>
      </c>
      <c r="I23" s="4">
        <f t="shared" si="3"/>
        <v>0.14662195895590679</v>
      </c>
      <c r="J23" s="4">
        <f t="shared" si="3"/>
        <v>0.12179837523087444</v>
      </c>
      <c r="K23" s="4">
        <f t="shared" ref="K23:N23" si="12">LOG10(K10)-$A23</f>
        <v>0.10442427916145181</v>
      </c>
      <c r="L23" s="4">
        <f t="shared" si="12"/>
        <v>0.13850406873372711</v>
      </c>
      <c r="M23" s="4">
        <f t="shared" si="12"/>
        <v>0.14822748567132504</v>
      </c>
      <c r="N23" s="4">
        <f t="shared" si="12"/>
        <v>0.11145754189265578</v>
      </c>
      <c r="Y23" s="3"/>
      <c r="AA23" s="7"/>
      <c r="AD23" s="8"/>
      <c r="AE23" s="8"/>
      <c r="AF23" s="3"/>
      <c r="AG23" s="9"/>
      <c r="AH23" s="9"/>
      <c r="AI23" s="9"/>
    </row>
    <row r="24" spans="1:50">
      <c r="A24" s="2">
        <v>1.4710386699273239</v>
      </c>
      <c r="B24" s="3">
        <v>12</v>
      </c>
      <c r="C24" s="4">
        <f t="shared" si="2"/>
        <v>0.14174518679241155</v>
      </c>
      <c r="D24" s="4">
        <f t="shared" si="2"/>
        <v>0.1200259370991752</v>
      </c>
      <c r="E24" s="4">
        <f t="shared" si="2"/>
        <v>0.10299259780039494</v>
      </c>
      <c r="F24" s="4">
        <f t="shared" si="2"/>
        <v>0.13102132140063838</v>
      </c>
      <c r="G24" s="4">
        <f t="shared" si="2"/>
        <v>0.1470094267847688</v>
      </c>
      <c r="H24" s="4">
        <f t="shared" si="2"/>
        <v>0.1200259370991752</v>
      </c>
      <c r="I24" s="4">
        <f t="shared" si="3"/>
        <v>0.13102132140063838</v>
      </c>
      <c r="J24" s="4">
        <f t="shared" si="3"/>
        <v>0.11216010404129872</v>
      </c>
      <c r="K24" s="4">
        <f t="shared" ref="K24" si="13">LOG10(K11)-$A24</f>
        <v>0.10874492668948621</v>
      </c>
      <c r="L24" s="4"/>
      <c r="Y24" s="3"/>
      <c r="AA24" s="7"/>
      <c r="AD24" s="8"/>
      <c r="AE24" s="8"/>
      <c r="AF24" s="3"/>
      <c r="AG24" s="9"/>
      <c r="AH24" s="9"/>
      <c r="AI24" s="9"/>
    </row>
    <row r="25" spans="1:50">
      <c r="A25" s="2">
        <v>1.38232763007427</v>
      </c>
      <c r="B25" s="3">
        <v>13</v>
      </c>
      <c r="C25" s="4">
        <f t="shared" si="2"/>
        <v>0.11182696394417291</v>
      </c>
      <c r="D25" s="4">
        <f t="shared" si="2"/>
        <v>8.0070367824686128E-2</v>
      </c>
      <c r="E25" s="4">
        <f t="shared" si="2"/>
        <v>6.4830401267949256E-2</v>
      </c>
      <c r="F25" s="4">
        <f t="shared" si="2"/>
        <v>0.1132167074721786</v>
      </c>
      <c r="G25" s="4">
        <f t="shared" si="2"/>
        <v>0.12282234824563609</v>
      </c>
      <c r="H25" s="4">
        <f t="shared" si="2"/>
        <v>0.10903406376000269</v>
      </c>
      <c r="I25" s="4">
        <f t="shared" si="3"/>
        <v>0.10197220927251593</v>
      </c>
      <c r="J25" s="4">
        <f t="shared" si="3"/>
        <v>0.10903406376000269</v>
      </c>
      <c r="K25" s="4">
        <f t="shared" ref="K25" si="14">LOG10(K12)-$A25</f>
        <v>8.7494385903893024E-2</v>
      </c>
      <c r="L25" s="4"/>
      <c r="Y25" s="3"/>
      <c r="AA25" s="7"/>
      <c r="AD25" s="8"/>
      <c r="AE25" s="8"/>
      <c r="AF25" s="3"/>
      <c r="AG25" s="9"/>
      <c r="AH25" s="9"/>
      <c r="AI25" s="9"/>
    </row>
    <row r="26" spans="1:50">
      <c r="A26" s="2">
        <v>1.4119678378310929</v>
      </c>
      <c r="B26" s="3">
        <v>14</v>
      </c>
      <c r="C26" s="4">
        <f t="shared" si="2"/>
        <v>0.13210020651918275</v>
      </c>
      <c r="D26" s="4">
        <f t="shared" si="2"/>
        <v>0.11951107921116222</v>
      </c>
      <c r="E26" s="4">
        <f t="shared" si="2"/>
        <v>9.9915523147781515E-2</v>
      </c>
      <c r="F26" s="4">
        <f t="shared" si="2"/>
        <v>0.12332628221167763</v>
      </c>
      <c r="G26" s="4">
        <f t="shared" si="2"/>
        <v>0.14433466293619435</v>
      </c>
      <c r="H26" s="4">
        <f t="shared" si="2"/>
        <v>0.12332628221167763</v>
      </c>
      <c r="I26" s="4">
        <f t="shared" si="3"/>
        <v>0.11951107921116222</v>
      </c>
      <c r="J26" s="4">
        <f t="shared" si="3"/>
        <v>0.11951107921116222</v>
      </c>
      <c r="K26" s="4">
        <f t="shared" ref="K26" si="15">LOG10(K13)-$A26</f>
        <v>9.3182140488813126E-2</v>
      </c>
      <c r="L26" s="4"/>
      <c r="Y26" s="3"/>
      <c r="AA26" s="7"/>
      <c r="AD26" s="8"/>
      <c r="AE26" s="8"/>
      <c r="AF26" s="3"/>
      <c r="AG26" s="9"/>
      <c r="AH26" s="9"/>
      <c r="AI26" s="9"/>
    </row>
    <row r="27" spans="1:50">
      <c r="A27" s="2">
        <v>1.5308177225751811</v>
      </c>
      <c r="B27" s="3">
        <v>7</v>
      </c>
      <c r="C27" s="4">
        <f t="shared" si="2"/>
        <v>0.14128013536053641</v>
      </c>
      <c r="D27" s="4">
        <f t="shared" si="2"/>
        <v>0.12239479120016261</v>
      </c>
      <c r="E27" s="4">
        <f t="shared" si="2"/>
        <v>0.14587588704968546</v>
      </c>
      <c r="F27" s="4">
        <f t="shared" si="2"/>
        <v>0.1026507330044053</v>
      </c>
      <c r="G27" s="4">
        <f t="shared" si="2"/>
        <v>0.16026376954778732</v>
      </c>
      <c r="H27" s="4">
        <f t="shared" si="2"/>
        <v>0.12239479120016261</v>
      </c>
      <c r="I27" s="4">
        <f t="shared" si="3"/>
        <v>0.14128013536053641</v>
      </c>
      <c r="J27" s="4">
        <f t="shared" si="3"/>
        <v>0.12909847749466907</v>
      </c>
      <c r="K27" s="4">
        <f t="shared" ref="K27" si="16">LOG10(K14)-$A27</f>
        <v>0.11656524753943875</v>
      </c>
      <c r="L27" s="4"/>
      <c r="Y27" s="3"/>
      <c r="AA27" s="7"/>
      <c r="AD27" s="8"/>
      <c r="AE27" s="8"/>
      <c r="AF27" s="3"/>
      <c r="AG27" s="9"/>
      <c r="AH27" s="9"/>
      <c r="AI27" s="9"/>
    </row>
    <row r="28" spans="1:50">
      <c r="A28" s="2">
        <v>1.0924544364730981</v>
      </c>
      <c r="B28" s="3">
        <v>8</v>
      </c>
      <c r="C28" s="4">
        <f t="shared" ref="C28:H28" si="17">LOG10(C15)-$A28</f>
        <v>0.15305823134105179</v>
      </c>
      <c r="D28" s="4">
        <f t="shared" si="17"/>
        <v>0.11166554618282665</v>
      </c>
      <c r="E28" s="4">
        <f t="shared" si="17"/>
        <v>8.3636822582583203E-2</v>
      </c>
      <c r="F28" s="4">
        <f t="shared" si="17"/>
        <v>0.16281806863020787</v>
      </c>
      <c r="G28" s="4">
        <f t="shared" si="17"/>
        <v>0.17938717006340088</v>
      </c>
      <c r="H28" s="4">
        <f t="shared" si="17"/>
        <v>0.16281806863020787</v>
      </c>
      <c r="I28" s="4">
        <f t="shared" ref="I28:J28" si="18">LOG10(I15)-$A28</f>
        <v>9.7877261697193241E-2</v>
      </c>
      <c r="J28" s="4">
        <f t="shared" si="18"/>
        <v>8.3636822582583203E-2</v>
      </c>
      <c r="K28" s="4">
        <f t="shared" ref="K28" si="19">LOG10(K15)-$A28</f>
        <v>5.367359920513981E-2</v>
      </c>
      <c r="L28" s="4"/>
      <c r="Y28" s="3"/>
      <c r="AA28" s="7"/>
      <c r="AD28" s="8"/>
      <c r="AE28" s="8"/>
      <c r="AF28" s="3"/>
      <c r="AG28" s="9"/>
      <c r="AH28" s="9"/>
      <c r="AI28" s="9"/>
    </row>
    <row r="29" spans="1:50">
      <c r="B29" s="3" t="s">
        <v>11</v>
      </c>
      <c r="C29" s="3" t="s">
        <v>12</v>
      </c>
      <c r="D29" s="3" t="s">
        <v>13</v>
      </c>
      <c r="E29" s="3" t="s">
        <v>14</v>
      </c>
      <c r="F29" s="3" t="s">
        <v>15</v>
      </c>
      <c r="G29" s="3" t="s">
        <v>16</v>
      </c>
      <c r="H29" s="3" t="s">
        <v>17</v>
      </c>
      <c r="I29" s="3"/>
      <c r="J29" s="3" t="s">
        <v>39</v>
      </c>
      <c r="K29" s="3" t="s">
        <v>18</v>
      </c>
      <c r="L29" s="3" t="s">
        <v>19</v>
      </c>
      <c r="M29" s="7"/>
    </row>
    <row r="30" spans="1:50">
      <c r="B30" s="5">
        <v>1</v>
      </c>
      <c r="C30" s="5">
        <f>COUNT($C4:$K4)</f>
        <v>9</v>
      </c>
      <c r="D30" s="7">
        <f>AVERAGE($C4:$K4)</f>
        <v>240.18888888888887</v>
      </c>
      <c r="E30" s="5">
        <f>MIN($C4:$K4)</f>
        <v>227.5</v>
      </c>
      <c r="F30" s="5">
        <f>MAX($C4:$K4)</f>
        <v>249</v>
      </c>
      <c r="G30" s="8">
        <f>STDEV($C4:$K4)</f>
        <v>7.1960830394813469</v>
      </c>
      <c r="H30" s="8">
        <f t="shared" ref="H30:H41" si="20">G30*100/D30</f>
        <v>2.9960099623135554</v>
      </c>
      <c r="I30" s="6">
        <v>1</v>
      </c>
      <c r="J30" s="9">
        <f t="shared" ref="J30:L41" si="21">LOG10(D30)-$A17</f>
        <v>5.7834715994485197E-2</v>
      </c>
      <c r="K30" s="9">
        <f t="shared" si="21"/>
        <v>3.4263203870167569E-2</v>
      </c>
      <c r="L30" s="9">
        <f t="shared" si="21"/>
        <v>7.3481149972772553E-2</v>
      </c>
      <c r="M30" s="9"/>
    </row>
    <row r="31" spans="1:50">
      <c r="B31" s="5">
        <v>3</v>
      </c>
      <c r="C31" s="5">
        <f t="shared" ref="C31:C41" si="22">COUNT($C5:$K5)</f>
        <v>9</v>
      </c>
      <c r="D31" s="7">
        <f t="shared" ref="D31:D41" si="23">AVERAGE($C5:$K5)</f>
        <v>40.466666666666669</v>
      </c>
      <c r="E31" s="5">
        <f t="shared" ref="E31:E41" si="24">MIN($C5:$K5)</f>
        <v>38</v>
      </c>
      <c r="F31" s="5">
        <f t="shared" ref="F31:F41" si="25">MAX($C5:$K5)</f>
        <v>43</v>
      </c>
      <c r="G31" s="8">
        <f t="shared" ref="G31:G41" si="26">STDEV($C5:$K5)</f>
        <v>1.7313289693180787</v>
      </c>
      <c r="H31" s="8">
        <f t="shared" si="20"/>
        <v>4.2784076671781186</v>
      </c>
      <c r="I31" s="6">
        <v>3</v>
      </c>
      <c r="J31" s="9">
        <f t="shared" si="21"/>
        <v>0.18356909011710165</v>
      </c>
      <c r="K31" s="9">
        <f t="shared" si="21"/>
        <v>0.15625525471433543</v>
      </c>
      <c r="L31" s="9">
        <f t="shared" si="21"/>
        <v>0.20994011367711174</v>
      </c>
      <c r="M31" s="9"/>
      <c r="X31" s="24"/>
    </row>
    <row r="32" spans="1:50">
      <c r="B32" s="5">
        <v>4</v>
      </c>
      <c r="C32" s="5">
        <f t="shared" si="22"/>
        <v>9</v>
      </c>
      <c r="D32" s="7">
        <f t="shared" si="23"/>
        <v>30.644444444444446</v>
      </c>
      <c r="E32" s="5">
        <f t="shared" si="24"/>
        <v>28</v>
      </c>
      <c r="F32" s="5">
        <f t="shared" si="25"/>
        <v>33</v>
      </c>
      <c r="G32" s="8">
        <f t="shared" si="26"/>
        <v>1.6508415362407673</v>
      </c>
      <c r="H32" s="8">
        <f t="shared" si="20"/>
        <v>5.3870826055717576</v>
      </c>
      <c r="I32" s="6">
        <v>4</v>
      </c>
      <c r="J32" s="9">
        <f t="shared" si="21"/>
        <v>0.15733983463230206</v>
      </c>
      <c r="K32" s="9">
        <f t="shared" si="21"/>
        <v>0.11814611357401517</v>
      </c>
      <c r="L32" s="9">
        <f t="shared" si="21"/>
        <v>0.18950202210968348</v>
      </c>
      <c r="M32" s="9"/>
      <c r="X32" s="15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B33" s="5">
        <v>5</v>
      </c>
      <c r="C33" s="5">
        <f t="shared" si="22"/>
        <v>9</v>
      </c>
      <c r="D33" s="7">
        <f t="shared" si="23"/>
        <v>55.977777777777781</v>
      </c>
      <c r="E33" s="5">
        <f t="shared" si="24"/>
        <v>54</v>
      </c>
      <c r="F33" s="5">
        <f t="shared" si="25"/>
        <v>59</v>
      </c>
      <c r="G33" s="8">
        <f t="shared" si="26"/>
        <v>1.7079064507297945</v>
      </c>
      <c r="H33" s="8">
        <f t="shared" si="20"/>
        <v>3.051043679350566</v>
      </c>
      <c r="I33" s="6">
        <v>5</v>
      </c>
      <c r="J33" s="9">
        <f t="shared" si="21"/>
        <v>0.11934492012171316</v>
      </c>
      <c r="K33" s="9">
        <f t="shared" si="21"/>
        <v>0.10372302622191243</v>
      </c>
      <c r="L33" s="9">
        <f t="shared" si="21"/>
        <v>0.14218127804108804</v>
      </c>
      <c r="M33" s="9"/>
      <c r="X33" s="18"/>
      <c r="Y33" s="6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spans="1:46">
      <c r="B34" s="5">
        <v>6</v>
      </c>
      <c r="C34" s="5">
        <f t="shared" si="22"/>
        <v>9</v>
      </c>
      <c r="D34" s="7">
        <f t="shared" si="23"/>
        <v>35.844444444444449</v>
      </c>
      <c r="E34" s="5">
        <f t="shared" si="24"/>
        <v>34</v>
      </c>
      <c r="F34" s="5">
        <f t="shared" si="25"/>
        <v>38</v>
      </c>
      <c r="G34" s="8">
        <f t="shared" si="26"/>
        <v>1.5914703194774882</v>
      </c>
      <c r="H34" s="8">
        <f t="shared" si="20"/>
        <v>4.4399357951944793</v>
      </c>
      <c r="I34" s="6">
        <v>6</v>
      </c>
      <c r="J34" s="9">
        <f t="shared" si="21"/>
        <v>0.12595191270113304</v>
      </c>
      <c r="K34" s="9">
        <f t="shared" si="21"/>
        <v>0.10300897612977034</v>
      </c>
      <c r="L34" s="9">
        <f t="shared" si="21"/>
        <v>0.15131365570432531</v>
      </c>
      <c r="M34" s="9"/>
      <c r="X34" s="19"/>
      <c r="Y34" s="6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6">
      <c r="B35" s="5">
        <v>10</v>
      </c>
      <c r="C35" s="5">
        <f t="shared" si="22"/>
        <v>9</v>
      </c>
      <c r="D35" s="7">
        <f t="shared" si="23"/>
        <v>52.088888888888889</v>
      </c>
      <c r="E35" s="5">
        <f t="shared" si="24"/>
        <v>47.7</v>
      </c>
      <c r="F35" s="5">
        <f t="shared" si="25"/>
        <v>54</v>
      </c>
      <c r="G35" s="8">
        <f t="shared" si="26"/>
        <v>2.1461852462243578</v>
      </c>
      <c r="H35" s="8">
        <f t="shared" si="20"/>
        <v>4.1202361808914718</v>
      </c>
      <c r="I35" s="6">
        <v>10</v>
      </c>
      <c r="J35" s="9">
        <f t="shared" si="21"/>
        <v>0.12845406371078427</v>
      </c>
      <c r="K35" s="9">
        <f t="shared" si="21"/>
        <v>9.0227349180188821E-2</v>
      </c>
      <c r="L35" s="9">
        <f t="shared" si="21"/>
        <v>0.14410272996304352</v>
      </c>
      <c r="M35" s="9"/>
      <c r="X35" s="19"/>
      <c r="Y35" s="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>
      <c r="B36" s="5">
        <v>11</v>
      </c>
      <c r="C36" s="5">
        <f t="shared" si="22"/>
        <v>9</v>
      </c>
      <c r="D36" s="7">
        <f t="shared" si="23"/>
        <v>53.055555555555557</v>
      </c>
      <c r="E36" s="5">
        <f t="shared" si="24"/>
        <v>49</v>
      </c>
      <c r="F36" s="5">
        <f t="shared" si="25"/>
        <v>56</v>
      </c>
      <c r="G36" s="8">
        <f t="shared" si="26"/>
        <v>2.1278575558006176</v>
      </c>
      <c r="H36" s="8">
        <f t="shared" si="20"/>
        <v>4.0106215711425248</v>
      </c>
      <c r="I36" s="6">
        <v>11</v>
      </c>
      <c r="J36" s="9">
        <f t="shared" si="21"/>
        <v>0.13895906561337856</v>
      </c>
      <c r="K36" s="9">
        <f t="shared" si="21"/>
        <v>0.10442427916145181</v>
      </c>
      <c r="L36" s="9">
        <f t="shared" si="21"/>
        <v>0.16241622613913864</v>
      </c>
      <c r="M36" s="9"/>
      <c r="X36" s="19"/>
      <c r="Y36" s="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spans="1:46">
      <c r="B37" s="5">
        <v>12</v>
      </c>
      <c r="C37" s="5">
        <f t="shared" si="22"/>
        <v>9</v>
      </c>
      <c r="D37" s="7">
        <f t="shared" si="23"/>
        <v>39.366666666666667</v>
      </c>
      <c r="E37" s="5">
        <f t="shared" si="24"/>
        <v>37.5</v>
      </c>
      <c r="F37" s="5">
        <f t="shared" si="25"/>
        <v>41.5</v>
      </c>
      <c r="G37" s="8">
        <f t="shared" si="26"/>
        <v>1.359227721906819</v>
      </c>
      <c r="H37" s="8">
        <f t="shared" si="20"/>
        <v>3.4527376509063985</v>
      </c>
      <c r="I37" s="6">
        <v>12</v>
      </c>
      <c r="J37" s="9">
        <f t="shared" si="21"/>
        <v>0.12408997296652857</v>
      </c>
      <c r="K37" s="9">
        <f t="shared" si="21"/>
        <v>0.10299259780039494</v>
      </c>
      <c r="L37" s="9">
        <f t="shared" si="21"/>
        <v>0.1470094267847688</v>
      </c>
      <c r="X37" s="19"/>
      <c r="Y37" s="6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20"/>
      <c r="AS37" s="17"/>
      <c r="AT37" s="17"/>
    </row>
    <row r="38" spans="1:46">
      <c r="B38" s="5">
        <v>13</v>
      </c>
      <c r="C38" s="5">
        <f t="shared" si="22"/>
        <v>9</v>
      </c>
      <c r="D38" s="7">
        <f t="shared" si="23"/>
        <v>30.388888888888889</v>
      </c>
      <c r="E38" s="5">
        <f t="shared" si="24"/>
        <v>28</v>
      </c>
      <c r="F38" s="5">
        <f t="shared" si="25"/>
        <v>32</v>
      </c>
      <c r="G38" s="8">
        <f t="shared" si="26"/>
        <v>1.2878707664634332</v>
      </c>
      <c r="H38" s="8">
        <f t="shared" si="20"/>
        <v>4.2379659591118468</v>
      </c>
      <c r="I38" s="6">
        <v>13</v>
      </c>
      <c r="J38" s="9">
        <f t="shared" si="21"/>
        <v>0.1003871911558547</v>
      </c>
      <c r="K38" s="9">
        <f t="shared" si="21"/>
        <v>6.4830401267949256E-2</v>
      </c>
      <c r="L38" s="9">
        <f t="shared" si="21"/>
        <v>0.12282234824563609</v>
      </c>
      <c r="X38" s="18"/>
      <c r="Y38" s="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>
      <c r="B39" s="5">
        <v>14</v>
      </c>
      <c r="C39" s="5">
        <f t="shared" si="22"/>
        <v>9</v>
      </c>
      <c r="D39" s="7">
        <f t="shared" si="23"/>
        <v>34.011111111111113</v>
      </c>
      <c r="E39" s="5">
        <f t="shared" si="24"/>
        <v>32</v>
      </c>
      <c r="F39" s="5">
        <f t="shared" si="25"/>
        <v>36</v>
      </c>
      <c r="G39" s="8">
        <f t="shared" si="26"/>
        <v>1.1952452096164663</v>
      </c>
      <c r="H39" s="8">
        <f t="shared" si="20"/>
        <v>3.5142786300386137</v>
      </c>
      <c r="I39" s="6">
        <v>14</v>
      </c>
      <c r="J39" s="9">
        <f t="shared" si="21"/>
        <v>0.11965298232691679</v>
      </c>
      <c r="K39" s="9">
        <f t="shared" si="21"/>
        <v>9.3182140488813126E-2</v>
      </c>
      <c r="L39" s="9">
        <f t="shared" si="21"/>
        <v>0.14433466293619435</v>
      </c>
      <c r="X39" s="18"/>
      <c r="Y39" s="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>
      <c r="B40" s="5">
        <v>7</v>
      </c>
      <c r="C40" s="5">
        <f t="shared" si="22"/>
        <v>9</v>
      </c>
      <c r="D40" s="7">
        <f t="shared" si="23"/>
        <v>45.966666666666669</v>
      </c>
      <c r="E40" s="5">
        <f t="shared" si="24"/>
        <v>43</v>
      </c>
      <c r="F40" s="5">
        <f t="shared" si="25"/>
        <v>49.1</v>
      </c>
      <c r="G40" s="8">
        <f t="shared" si="26"/>
        <v>1.8540496217739162</v>
      </c>
      <c r="H40" s="8">
        <f t="shared" si="20"/>
        <v>4.0334654570861117</v>
      </c>
      <c r="I40" s="6">
        <v>7</v>
      </c>
      <c r="J40" s="9">
        <f t="shared" si="21"/>
        <v>0.13162528888100633</v>
      </c>
      <c r="K40" s="9">
        <f t="shared" si="21"/>
        <v>0.1026507330044053</v>
      </c>
      <c r="L40" s="9">
        <f t="shared" si="21"/>
        <v>0.16026376954778732</v>
      </c>
    </row>
    <row r="41" spans="1:46">
      <c r="B41" s="5">
        <v>8</v>
      </c>
      <c r="C41" s="5">
        <f t="shared" si="22"/>
        <v>9</v>
      </c>
      <c r="D41" s="7">
        <f t="shared" si="23"/>
        <v>16.422222222222224</v>
      </c>
      <c r="E41" s="5">
        <f t="shared" si="24"/>
        <v>14</v>
      </c>
      <c r="F41" s="5">
        <f t="shared" si="25"/>
        <v>18.7</v>
      </c>
      <c r="G41" s="8">
        <f t="shared" si="26"/>
        <v>1.6768853402795447</v>
      </c>
      <c r="H41" s="8">
        <f t="shared" si="20"/>
        <v>10.211074467196143</v>
      </c>
      <c r="I41" s="6">
        <v>8</v>
      </c>
      <c r="J41" s="9">
        <f t="shared" si="21"/>
        <v>0.12297748814638387</v>
      </c>
      <c r="K41" s="9">
        <f t="shared" si="21"/>
        <v>5.367359920513981E-2</v>
      </c>
      <c r="L41" s="9">
        <f t="shared" si="21"/>
        <v>0.17938717006340088</v>
      </c>
    </row>
    <row r="42" spans="1:46">
      <c r="A42" s="27" t="s">
        <v>37</v>
      </c>
      <c r="B42" s="10"/>
      <c r="C42" s="10" t="s">
        <v>23</v>
      </c>
      <c r="D42" s="10" t="s">
        <v>23</v>
      </c>
      <c r="E42" s="10" t="s">
        <v>23</v>
      </c>
      <c r="F42" s="10" t="s">
        <v>23</v>
      </c>
      <c r="G42" s="10" t="s">
        <v>23</v>
      </c>
      <c r="H42" s="10" t="s">
        <v>23</v>
      </c>
      <c r="I42" s="10" t="s">
        <v>23</v>
      </c>
      <c r="J42" s="10" t="s">
        <v>23</v>
      </c>
      <c r="K42" s="10" t="s">
        <v>23</v>
      </c>
      <c r="L42" s="10" t="s">
        <v>23</v>
      </c>
      <c r="X42" s="21"/>
      <c r="Y42" s="1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46">
      <c r="A43" s="25" t="s">
        <v>2</v>
      </c>
      <c r="B43" s="10"/>
      <c r="C43" s="10" t="s">
        <v>24</v>
      </c>
      <c r="D43" s="10" t="s">
        <v>25</v>
      </c>
      <c r="E43" s="10" t="s">
        <v>26</v>
      </c>
      <c r="F43" s="10" t="s">
        <v>27</v>
      </c>
      <c r="G43" s="10" t="s">
        <v>28</v>
      </c>
      <c r="H43" s="10" t="s">
        <v>29</v>
      </c>
      <c r="I43" s="10" t="s">
        <v>30</v>
      </c>
      <c r="J43" s="10" t="s">
        <v>31</v>
      </c>
      <c r="K43" s="10" t="s">
        <v>32</v>
      </c>
      <c r="L43" s="10" t="s">
        <v>33</v>
      </c>
      <c r="Y43" s="6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>
      <c r="A44" s="16">
        <v>210.2413793103448</v>
      </c>
      <c r="B44" s="3">
        <v>1</v>
      </c>
      <c r="D44" s="5">
        <v>231</v>
      </c>
      <c r="E44" s="5">
        <v>236.5</v>
      </c>
      <c r="F44" s="5">
        <v>231</v>
      </c>
      <c r="G44" s="5">
        <v>232.5</v>
      </c>
      <c r="I44" s="5">
        <v>237</v>
      </c>
      <c r="J44" s="5">
        <v>245.5</v>
      </c>
      <c r="K44" s="5">
        <v>223.5</v>
      </c>
      <c r="L44" s="5">
        <v>245</v>
      </c>
      <c r="X44" s="9"/>
      <c r="Y44" s="3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>
      <c r="A45" s="16">
        <v>26.517241379310338</v>
      </c>
      <c r="B45" s="3">
        <v>3</v>
      </c>
      <c r="D45" s="5">
        <v>36</v>
      </c>
      <c r="E45" s="5">
        <v>40</v>
      </c>
      <c r="F45" s="5">
        <v>38</v>
      </c>
      <c r="G45" s="5">
        <v>39</v>
      </c>
      <c r="I45" s="5">
        <v>37</v>
      </c>
      <c r="J45" s="5">
        <v>42</v>
      </c>
      <c r="K45" s="5">
        <v>37.200000000000003</v>
      </c>
      <c r="L45" s="5">
        <v>42.3</v>
      </c>
      <c r="X45" s="9"/>
      <c r="Y45" s="3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>
      <c r="A46" s="16">
        <v>21.331034482758625</v>
      </c>
      <c r="B46" s="3">
        <v>4</v>
      </c>
      <c r="D46" s="5">
        <v>28</v>
      </c>
      <c r="E46" s="5">
        <v>28</v>
      </c>
      <c r="F46" s="5">
        <v>29</v>
      </c>
      <c r="G46" s="5">
        <v>29.5</v>
      </c>
      <c r="I46" s="5">
        <v>30</v>
      </c>
      <c r="J46" s="5">
        <v>32.200000000000003</v>
      </c>
      <c r="K46" s="5">
        <v>29.5</v>
      </c>
      <c r="L46" s="5">
        <v>31</v>
      </c>
      <c r="X46" s="9"/>
      <c r="Y46" s="3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>
      <c r="A47" s="16">
        <v>42.527586206896544</v>
      </c>
      <c r="B47" s="3">
        <v>5</v>
      </c>
      <c r="D47" s="5">
        <v>52</v>
      </c>
      <c r="E47" s="5">
        <v>56</v>
      </c>
      <c r="F47" s="5">
        <v>56</v>
      </c>
      <c r="G47" s="5">
        <v>55</v>
      </c>
      <c r="H47" s="5">
        <v>56</v>
      </c>
      <c r="I47" s="5">
        <v>57</v>
      </c>
      <c r="J47" s="5">
        <v>58</v>
      </c>
      <c r="K47" s="5">
        <v>53</v>
      </c>
      <c r="L47" s="5">
        <v>58</v>
      </c>
      <c r="X47" s="9"/>
      <c r="Y47" s="3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A48" s="16">
        <v>26.820689655172409</v>
      </c>
      <c r="B48" s="3">
        <v>6</v>
      </c>
      <c r="D48" s="5">
        <v>33</v>
      </c>
      <c r="E48" s="5">
        <v>34</v>
      </c>
      <c r="F48" s="5">
        <v>36.5</v>
      </c>
      <c r="G48" s="5">
        <v>34</v>
      </c>
      <c r="H48" s="5">
        <v>39</v>
      </c>
      <c r="I48" s="5">
        <v>36</v>
      </c>
      <c r="J48" s="5">
        <v>36.5</v>
      </c>
      <c r="K48" s="5">
        <v>34</v>
      </c>
      <c r="L48" s="5">
        <v>38</v>
      </c>
      <c r="X48" s="9"/>
      <c r="Y48" s="3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A49" s="16">
        <v>38.751724137931028</v>
      </c>
      <c r="B49" s="3">
        <v>10</v>
      </c>
      <c r="C49" s="5">
        <v>50</v>
      </c>
      <c r="D49" s="5">
        <v>48</v>
      </c>
      <c r="E49" s="5">
        <v>52</v>
      </c>
      <c r="F49" s="5">
        <v>54</v>
      </c>
      <c r="G49" s="5">
        <v>52</v>
      </c>
      <c r="H49" s="5">
        <v>57</v>
      </c>
      <c r="I49" s="5">
        <v>53</v>
      </c>
      <c r="J49" s="5">
        <v>54</v>
      </c>
      <c r="K49" s="5">
        <v>49</v>
      </c>
      <c r="L49" s="26">
        <v>59</v>
      </c>
      <c r="X49" s="9"/>
      <c r="Y49" s="3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A50" s="16">
        <v>38.527586206896551</v>
      </c>
      <c r="B50" s="3">
        <v>11</v>
      </c>
      <c r="C50" s="5">
        <v>52</v>
      </c>
      <c r="D50" s="5">
        <v>49.3</v>
      </c>
      <c r="E50" s="5">
        <v>56</v>
      </c>
      <c r="F50" s="5">
        <v>55.5</v>
      </c>
      <c r="G50" s="5">
        <v>54</v>
      </c>
      <c r="H50" s="5">
        <v>57</v>
      </c>
      <c r="I50" s="5">
        <v>55</v>
      </c>
      <c r="J50" s="5">
        <v>56</v>
      </c>
      <c r="K50" s="5">
        <v>50.3</v>
      </c>
      <c r="L50" s="5">
        <v>56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46">
      <c r="A51" s="16">
        <v>29.582758620689649</v>
      </c>
      <c r="B51" s="3">
        <v>12</v>
      </c>
      <c r="C51" s="5">
        <v>39</v>
      </c>
      <c r="D51" s="5">
        <v>38.5</v>
      </c>
      <c r="E51" s="5">
        <v>40</v>
      </c>
      <c r="F51" s="5">
        <v>43</v>
      </c>
      <c r="G51" s="5">
        <v>38.5</v>
      </c>
      <c r="I51" s="5">
        <v>40</v>
      </c>
      <c r="J51" s="5">
        <v>41</v>
      </c>
      <c r="L51" s="5">
        <v>44</v>
      </c>
      <c r="Y51" s="6"/>
      <c r="AA51" s="7"/>
      <c r="AD51" s="8"/>
      <c r="AE51" s="8"/>
      <c r="AF51" s="6"/>
      <c r="AG51" s="9"/>
      <c r="AH51" s="9"/>
      <c r="AI51" s="9"/>
    </row>
    <row r="52" spans="1:46">
      <c r="A52" s="16">
        <v>24.11724137931035</v>
      </c>
      <c r="B52" s="3">
        <v>13</v>
      </c>
      <c r="C52" s="5">
        <v>31</v>
      </c>
      <c r="D52" s="5">
        <v>31</v>
      </c>
      <c r="E52" s="5">
        <v>32</v>
      </c>
      <c r="F52" s="5">
        <v>34.299999999999997</v>
      </c>
      <c r="G52" s="5">
        <v>30.5</v>
      </c>
      <c r="I52" s="5">
        <v>32</v>
      </c>
      <c r="J52" s="5">
        <v>33</v>
      </c>
      <c r="L52" s="26">
        <v>35</v>
      </c>
      <c r="Y52" s="3"/>
      <c r="AA52" s="7"/>
      <c r="AD52" s="8"/>
      <c r="AE52" s="8"/>
      <c r="AF52" s="3"/>
      <c r="AG52" s="9"/>
      <c r="AH52" s="9"/>
      <c r="AI52" s="9"/>
    </row>
    <row r="53" spans="1:46">
      <c r="A53" s="16">
        <v>25.820689655172409</v>
      </c>
      <c r="B53" s="3">
        <v>14</v>
      </c>
      <c r="C53" s="5">
        <v>32.5</v>
      </c>
      <c r="D53" s="5">
        <v>33</v>
      </c>
      <c r="E53" s="5">
        <v>33.200000000000003</v>
      </c>
      <c r="F53" s="5">
        <v>35</v>
      </c>
      <c r="G53" s="5">
        <v>32</v>
      </c>
      <c r="I53" s="5">
        <v>33.5</v>
      </c>
      <c r="J53" s="5">
        <v>35.6</v>
      </c>
      <c r="L53" s="5">
        <v>37</v>
      </c>
      <c r="Y53" s="3"/>
      <c r="AA53" s="7"/>
      <c r="AD53" s="8"/>
      <c r="AE53" s="8"/>
      <c r="AF53" s="3"/>
      <c r="AG53" s="9"/>
      <c r="AH53" s="9"/>
      <c r="AI53" s="9"/>
    </row>
    <row r="54" spans="1:46">
      <c r="A54" s="16">
        <v>33.948275862068975</v>
      </c>
      <c r="B54" s="3">
        <v>7</v>
      </c>
      <c r="D54" s="5">
        <v>44</v>
      </c>
      <c r="E54" s="5">
        <v>46</v>
      </c>
      <c r="F54" s="5">
        <v>45</v>
      </c>
      <c r="G54" s="5">
        <v>45</v>
      </c>
      <c r="H54" s="5">
        <v>47.5</v>
      </c>
      <c r="I54" s="5">
        <v>47</v>
      </c>
      <c r="J54" s="5">
        <v>48</v>
      </c>
      <c r="K54" s="5">
        <v>45</v>
      </c>
      <c r="L54" s="5">
        <v>48</v>
      </c>
      <c r="Y54" s="3"/>
      <c r="AA54" s="7"/>
      <c r="AD54" s="8"/>
      <c r="AE54" s="8"/>
      <c r="AF54" s="3"/>
      <c r="AG54" s="9"/>
      <c r="AH54" s="9"/>
      <c r="AI54" s="9"/>
    </row>
    <row r="55" spans="1:46">
      <c r="A55" s="16">
        <v>12.372413793103451</v>
      </c>
      <c r="B55" s="3">
        <v>8</v>
      </c>
      <c r="D55" s="5">
        <v>15.5</v>
      </c>
      <c r="E55" s="5">
        <v>18.5</v>
      </c>
      <c r="F55" s="5">
        <v>16</v>
      </c>
      <c r="G55" s="5">
        <v>17</v>
      </c>
      <c r="H55" s="5">
        <v>17</v>
      </c>
      <c r="I55" s="5">
        <v>18</v>
      </c>
      <c r="J55" s="5">
        <v>16</v>
      </c>
      <c r="K55" s="5">
        <v>17</v>
      </c>
      <c r="L55" s="5">
        <v>19</v>
      </c>
      <c r="Y55" s="3"/>
      <c r="AA55" s="7"/>
      <c r="AD55" s="8"/>
      <c r="AE55" s="8"/>
      <c r="AF55" s="3"/>
      <c r="AG55" s="9"/>
      <c r="AH55" s="9"/>
      <c r="AI55" s="9"/>
    </row>
    <row r="56" spans="1:46">
      <c r="A56" s="23" t="s">
        <v>0</v>
      </c>
      <c r="C56" s="3" t="str">
        <f>C43</f>
        <v>NY 10588</v>
      </c>
      <c r="D56" s="3" t="str">
        <f t="shared" ref="D56:L56" si="27">D43</f>
        <v>NY 10597</v>
      </c>
      <c r="E56" s="3" t="str">
        <f t="shared" si="27"/>
        <v>NY 10606</v>
      </c>
      <c r="F56" s="3" t="str">
        <f>F43</f>
        <v>NY 10607</v>
      </c>
      <c r="G56" s="3" t="str">
        <f>G43</f>
        <v>NY 10610</v>
      </c>
      <c r="H56" s="3" t="str">
        <f>H43</f>
        <v>NY 10612</v>
      </c>
      <c r="I56" s="3" t="str">
        <f t="shared" si="27"/>
        <v>NY 10629</v>
      </c>
      <c r="J56" s="3" t="str">
        <f t="shared" si="27"/>
        <v>YA 368</v>
      </c>
      <c r="K56" s="3" t="str">
        <f t="shared" si="27"/>
        <v>YA 3196</v>
      </c>
      <c r="L56" s="3" t="str">
        <f t="shared" si="27"/>
        <v>CH 12895</v>
      </c>
      <c r="Y56" s="3"/>
      <c r="AA56" s="7"/>
      <c r="AD56" s="8"/>
      <c r="AE56" s="8"/>
      <c r="AF56" s="3"/>
      <c r="AG56" s="9"/>
      <c r="AH56" s="9"/>
      <c r="AI56" s="9"/>
    </row>
    <row r="57" spans="1:46">
      <c r="A57" s="2">
        <v>2.3227181971229638</v>
      </c>
      <c r="B57" s="3">
        <v>1</v>
      </c>
      <c r="C57" s="9"/>
      <c r="D57" s="9">
        <f t="shared" ref="D57:L68" si="28">LOG10(D44)-$A57</f>
        <v>4.0893782769180653E-2</v>
      </c>
      <c r="E57" s="9">
        <f t="shared" si="28"/>
        <v>5.1112947950866516E-2</v>
      </c>
      <c r="F57" s="9">
        <f t="shared" si="28"/>
        <v>4.0893782769180653E-2</v>
      </c>
      <c r="G57" s="9">
        <f t="shared" si="28"/>
        <v>4.3704760103008944E-2</v>
      </c>
      <c r="H57" s="9"/>
      <c r="I57" s="9">
        <f t="shared" si="28"/>
        <v>5.2030148887140193E-2</v>
      </c>
      <c r="J57" s="9">
        <f t="shared" si="28"/>
        <v>6.7333299336023611E-2</v>
      </c>
      <c r="K57" s="9">
        <f t="shared" si="28"/>
        <v>2.6559330344991583E-2</v>
      </c>
      <c r="L57" s="9">
        <f t="shared" si="28"/>
        <v>6.6447887241568804E-2</v>
      </c>
      <c r="Y57" s="3"/>
      <c r="AA57" s="7"/>
      <c r="AD57" s="8"/>
      <c r="AE57" s="8"/>
      <c r="AF57" s="3"/>
      <c r="AG57" s="9"/>
      <c r="AH57" s="9"/>
      <c r="AI57" s="9"/>
    </row>
    <row r="58" spans="1:46">
      <c r="A58" s="2">
        <v>1.4235283419024747</v>
      </c>
      <c r="B58" s="3">
        <v>3</v>
      </c>
      <c r="C58" s="9"/>
      <c r="D58" s="9">
        <f t="shared" si="28"/>
        <v>0.13277415886481259</v>
      </c>
      <c r="E58" s="9">
        <f t="shared" si="28"/>
        <v>0.1785316494254876</v>
      </c>
      <c r="F58" s="9">
        <f t="shared" si="28"/>
        <v>0.15625525471433543</v>
      </c>
      <c r="G58" s="9">
        <f t="shared" si="28"/>
        <v>0.16753626512402442</v>
      </c>
      <c r="H58" s="9"/>
      <c r="I58" s="9">
        <f t="shared" si="28"/>
        <v>0.1446733821645203</v>
      </c>
      <c r="J58" s="9">
        <f t="shared" si="28"/>
        <v>0.19972094849542588</v>
      </c>
      <c r="K58" s="9">
        <f t="shared" si="28"/>
        <v>0.14701459797942285</v>
      </c>
      <c r="L58" s="9">
        <f t="shared" si="28"/>
        <v>0.2028120254725676</v>
      </c>
    </row>
    <row r="59" spans="1:46">
      <c r="A59" s="2">
        <v>1.329011917768204</v>
      </c>
      <c r="B59" s="3">
        <v>4</v>
      </c>
      <c r="C59" s="9"/>
      <c r="D59" s="9">
        <f t="shared" si="28"/>
        <v>0.11814611357401517</v>
      </c>
      <c r="E59" s="9">
        <f t="shared" si="28"/>
        <v>0.11814611357401517</v>
      </c>
      <c r="F59" s="9">
        <f t="shared" si="28"/>
        <v>0.13338608013075204</v>
      </c>
      <c r="G59" s="9">
        <f t="shared" si="28"/>
        <v>0.14081009820995893</v>
      </c>
      <c r="H59" s="9"/>
      <c r="I59" s="9">
        <f t="shared" si="28"/>
        <v>0.14810933695145834</v>
      </c>
      <c r="J59" s="9">
        <f t="shared" si="28"/>
        <v>0.17884395392762698</v>
      </c>
      <c r="K59" s="9">
        <f t="shared" si="28"/>
        <v>0.14081009820995893</v>
      </c>
      <c r="L59" s="9">
        <f t="shared" si="28"/>
        <v>0.1623497760660686</v>
      </c>
    </row>
    <row r="60" spans="1:46">
      <c r="A60" s="2">
        <v>1.6286707336010562</v>
      </c>
      <c r="B60" s="3">
        <v>5</v>
      </c>
      <c r="C60" s="9"/>
      <c r="D60" s="9">
        <f t="shared" si="28"/>
        <v>8.7332610033743041E-2</v>
      </c>
      <c r="E60" s="9">
        <f t="shared" si="28"/>
        <v>0.11951729340514428</v>
      </c>
      <c r="F60" s="9">
        <f t="shared" si="28"/>
        <v>0.11951729340514428</v>
      </c>
      <c r="G60" s="9">
        <f t="shared" si="28"/>
        <v>0.1116919558931877</v>
      </c>
      <c r="H60" s="9">
        <f>LOG10(H47)-$A60</f>
        <v>0.11951729340514428</v>
      </c>
      <c r="I60" s="9">
        <f t="shared" si="28"/>
        <v>0.12720412207143528</v>
      </c>
      <c r="J60" s="9">
        <f t="shared" si="28"/>
        <v>0.13475725996188115</v>
      </c>
      <c r="K60" s="9">
        <f t="shared" si="28"/>
        <v>9.5605135999732749E-2</v>
      </c>
      <c r="L60" s="9">
        <f t="shared" si="28"/>
        <v>0.13475725996188115</v>
      </c>
    </row>
    <row r="61" spans="1:46">
      <c r="A61" s="2">
        <v>1.4284699409124848</v>
      </c>
      <c r="B61" s="3">
        <v>6</v>
      </c>
      <c r="C61" s="9"/>
      <c r="D61" s="9">
        <f t="shared" si="28"/>
        <v>9.0043998965402716E-2</v>
      </c>
      <c r="E61" s="9">
        <f t="shared" si="28"/>
        <v>0.10300897612977034</v>
      </c>
      <c r="F61" s="9">
        <f t="shared" si="28"/>
        <v>0.13382292354398984</v>
      </c>
      <c r="G61" s="9">
        <f t="shared" si="28"/>
        <v>0.10300897612977034</v>
      </c>
      <c r="H61" s="9">
        <f>LOG10(H48)-$A61</f>
        <v>0.1625946661140143</v>
      </c>
      <c r="I61" s="9">
        <f t="shared" si="28"/>
        <v>0.12783255985480246</v>
      </c>
      <c r="J61" s="9">
        <f t="shared" si="28"/>
        <v>0.13382292354398984</v>
      </c>
      <c r="K61" s="9">
        <f t="shared" si="28"/>
        <v>0.10300897612977034</v>
      </c>
      <c r="L61" s="9">
        <f t="shared" si="28"/>
        <v>0.15131365570432531</v>
      </c>
    </row>
    <row r="62" spans="1:46">
      <c r="A62" s="2">
        <v>1.5882910298599251</v>
      </c>
      <c r="B62" s="3">
        <v>10</v>
      </c>
      <c r="C62" s="9">
        <f>LOG10(C49)-$A62</f>
        <v>0.11067897447609365</v>
      </c>
      <c r="D62" s="9">
        <f t="shared" si="28"/>
        <v>9.2950207515662076E-2</v>
      </c>
      <c r="E62" s="9">
        <f t="shared" si="28"/>
        <v>0.12771231377487413</v>
      </c>
      <c r="F62" s="9">
        <f t="shared" si="28"/>
        <v>0.14410272996304352</v>
      </c>
      <c r="G62" s="9">
        <f t="shared" si="28"/>
        <v>0.12771231377487413</v>
      </c>
      <c r="H62" s="9">
        <f>LOG10(H49)-$A62</f>
        <v>0.16758382581256637</v>
      </c>
      <c r="I62" s="9">
        <f t="shared" si="28"/>
        <v>0.13598483974086384</v>
      </c>
      <c r="J62" s="9">
        <f t="shared" si="28"/>
        <v>0.14410272996304352</v>
      </c>
      <c r="K62" s="9">
        <f t="shared" si="28"/>
        <v>0.10190505016858853</v>
      </c>
      <c r="L62" s="9">
        <f t="shared" si="28"/>
        <v>0.18256098178221913</v>
      </c>
    </row>
    <row r="63" spans="1:46">
      <c r="A63" s="2">
        <v>1.5857718008670618</v>
      </c>
      <c r="B63" s="3">
        <v>11</v>
      </c>
      <c r="C63" s="9">
        <f>LOG10(C50)-$A63</f>
        <v>0.13023154276773741</v>
      </c>
      <c r="D63" s="9">
        <f t="shared" si="28"/>
        <v>0.10707511841016815</v>
      </c>
      <c r="E63" s="9">
        <f t="shared" si="28"/>
        <v>0.16241622613913864</v>
      </c>
      <c r="F63" s="9">
        <f t="shared" si="28"/>
        <v>0.15852118225561451</v>
      </c>
      <c r="G63" s="9">
        <f t="shared" si="28"/>
        <v>0.14662195895590679</v>
      </c>
      <c r="H63" s="9">
        <f>LOG10(H50)-$A63</f>
        <v>0.17010305480542964</v>
      </c>
      <c r="I63" s="9">
        <f t="shared" si="28"/>
        <v>0.15459088862718207</v>
      </c>
      <c r="J63" s="9">
        <f t="shared" si="28"/>
        <v>0.16241622613913864</v>
      </c>
      <c r="K63" s="9">
        <f t="shared" si="28"/>
        <v>0.1157961841888655</v>
      </c>
      <c r="L63" s="9">
        <f t="shared" si="28"/>
        <v>0.16241622613913864</v>
      </c>
    </row>
    <row r="64" spans="1:46">
      <c r="A64" s="2">
        <v>1.4710386699273239</v>
      </c>
      <c r="B64" s="3">
        <v>12</v>
      </c>
      <c r="C64" s="9">
        <f>LOG10(C51)-$A64</f>
        <v>0.1200259370991752</v>
      </c>
      <c r="D64" s="9">
        <f t="shared" si="28"/>
        <v>0.11442205958117668</v>
      </c>
      <c r="E64" s="9">
        <f t="shared" si="28"/>
        <v>0.13102132140063838</v>
      </c>
      <c r="F64" s="9">
        <f t="shared" si="28"/>
        <v>0.16242978565226251</v>
      </c>
      <c r="G64" s="9">
        <f t="shared" si="28"/>
        <v>0.11442205958117668</v>
      </c>
      <c r="H64" s="9"/>
      <c r="I64" s="9">
        <f t="shared" si="28"/>
        <v>0.13102132140063838</v>
      </c>
      <c r="J64" s="9">
        <f t="shared" si="28"/>
        <v>0.14174518679241155</v>
      </c>
      <c r="K64" s="9"/>
      <c r="L64" s="9">
        <f t="shared" si="28"/>
        <v>0.17241400655886352</v>
      </c>
    </row>
    <row r="65" spans="1:12">
      <c r="A65" s="2">
        <v>1.38232763007427</v>
      </c>
      <c r="B65" s="3">
        <v>13</v>
      </c>
      <c r="C65" s="9">
        <f>LOG10(C52)-$A65</f>
        <v>0.10903406376000269</v>
      </c>
      <c r="D65" s="9">
        <f t="shared" si="28"/>
        <v>0.10903406376000269</v>
      </c>
      <c r="E65" s="9">
        <f t="shared" si="28"/>
        <v>0.12282234824563609</v>
      </c>
      <c r="F65" s="9">
        <f t="shared" si="28"/>
        <v>0.1529664899685006</v>
      </c>
      <c r="G65" s="9">
        <f t="shared" si="28"/>
        <v>0.10197220927251593</v>
      </c>
      <c r="H65" s="9"/>
      <c r="I65" s="9">
        <f t="shared" si="28"/>
        <v>0.12282234824563609</v>
      </c>
      <c r="J65" s="9">
        <f t="shared" si="28"/>
        <v>0.13618630980361757</v>
      </c>
      <c r="K65" s="9"/>
      <c r="L65" s="9">
        <f t="shared" si="28"/>
        <v>0.16174041427600572</v>
      </c>
    </row>
    <row r="66" spans="1:12">
      <c r="A66" s="2">
        <v>1.4119678378310929</v>
      </c>
      <c r="B66" s="3">
        <v>14</v>
      </c>
      <c r="C66" s="9">
        <f>LOG10(C53)-$A66</f>
        <v>9.9915523147781515E-2</v>
      </c>
      <c r="D66" s="9">
        <f t="shared" si="28"/>
        <v>0.1065461020467946</v>
      </c>
      <c r="E66" s="9">
        <f t="shared" si="28"/>
        <v>0.10917024587294333</v>
      </c>
      <c r="F66" s="9">
        <f t="shared" si="28"/>
        <v>0.13210020651918275</v>
      </c>
      <c r="G66" s="9">
        <f t="shared" si="28"/>
        <v>9.3182140488813126E-2</v>
      </c>
      <c r="H66" s="9"/>
      <c r="I66" s="9">
        <f t="shared" si="28"/>
        <v>0.11307696920575228</v>
      </c>
      <c r="J66" s="9">
        <f t="shared" si="28"/>
        <v>0.13948216014178216</v>
      </c>
      <c r="K66" s="9"/>
      <c r="L66" s="9">
        <f t="shared" si="28"/>
        <v>0.15623388623590206</v>
      </c>
    </row>
    <row r="67" spans="1:12">
      <c r="A67" s="2">
        <v>1.5308177225751811</v>
      </c>
      <c r="B67" s="3">
        <v>7</v>
      </c>
      <c r="C67" s="9"/>
      <c r="D67" s="9">
        <f t="shared" si="28"/>
        <v>0.11263495391100631</v>
      </c>
      <c r="E67" s="9">
        <f t="shared" si="28"/>
        <v>0.13194010910639298</v>
      </c>
      <c r="F67" s="9">
        <f t="shared" si="28"/>
        <v>0.12239479120016261</v>
      </c>
      <c r="G67" s="9">
        <f t="shared" si="28"/>
        <v>0.12239479120016261</v>
      </c>
      <c r="H67" s="9">
        <f>LOG10(H54)-$A67</f>
        <v>0.14587588704968546</v>
      </c>
      <c r="I67" s="9">
        <f t="shared" si="28"/>
        <v>0.14128013536053641</v>
      </c>
      <c r="J67" s="9">
        <f t="shared" si="28"/>
        <v>0.15042351480040606</v>
      </c>
      <c r="K67" s="9">
        <f t="shared" si="28"/>
        <v>0.12239479120016261</v>
      </c>
      <c r="L67" s="9">
        <f t="shared" si="28"/>
        <v>0.15042351480040606</v>
      </c>
    </row>
    <row r="68" spans="1:12">
      <c r="A68" s="2">
        <v>1.0924544364730981</v>
      </c>
      <c r="B68" s="3">
        <v>8</v>
      </c>
      <c r="C68" s="9"/>
      <c r="D68" s="9">
        <f t="shared" si="28"/>
        <v>9.7877261697193241E-2</v>
      </c>
      <c r="E68" s="9">
        <f t="shared" si="28"/>
        <v>0.17471729192991559</v>
      </c>
      <c r="F68" s="9">
        <f t="shared" si="28"/>
        <v>0.11166554618282665</v>
      </c>
      <c r="G68" s="9">
        <f t="shared" si="28"/>
        <v>0.13799448490517574</v>
      </c>
      <c r="H68" s="9">
        <f>LOG10(H55)-$A68</f>
        <v>0.13799448490517574</v>
      </c>
      <c r="I68" s="9">
        <f t="shared" si="28"/>
        <v>0.16281806863020787</v>
      </c>
      <c r="J68" s="9">
        <f t="shared" si="28"/>
        <v>0.11166554618282665</v>
      </c>
      <c r="K68" s="9">
        <f t="shared" si="28"/>
        <v>0.13799448490517574</v>
      </c>
      <c r="L68" s="9">
        <f t="shared" si="28"/>
        <v>0.18629916447973072</v>
      </c>
    </row>
    <row r="69" spans="1:12">
      <c r="B69" s="3" t="s">
        <v>11</v>
      </c>
      <c r="C69" s="6" t="s">
        <v>12</v>
      </c>
      <c r="D69" s="6" t="s">
        <v>13</v>
      </c>
      <c r="E69" s="6" t="s">
        <v>14</v>
      </c>
      <c r="F69" s="6" t="s">
        <v>15</v>
      </c>
      <c r="G69" s="6" t="s">
        <v>16</v>
      </c>
      <c r="H69" s="6" t="s">
        <v>17</v>
      </c>
      <c r="I69" s="6"/>
      <c r="J69" s="6" t="s">
        <v>40</v>
      </c>
      <c r="K69" s="6" t="s">
        <v>34</v>
      </c>
      <c r="L69" s="6" t="s">
        <v>35</v>
      </c>
    </row>
    <row r="70" spans="1:12">
      <c r="B70" s="3">
        <v>1</v>
      </c>
      <c r="C70" s="5">
        <f t="shared" ref="C70:C81" si="29">COUNT(C44:O44)</f>
        <v>8</v>
      </c>
      <c r="D70" s="7">
        <f t="shared" ref="D70:D81" si="30">AVERAGE(C44:O44)</f>
        <v>235.25</v>
      </c>
      <c r="E70" s="5">
        <f t="shared" ref="E70:E81" si="31">MIN(C44:O44)</f>
        <v>223.5</v>
      </c>
      <c r="F70" s="5">
        <f t="shared" ref="F70:F81" si="32">MAX(C44:O44)</f>
        <v>245.5</v>
      </c>
      <c r="G70" s="8">
        <f t="shared" ref="G70:G81" si="33">STDEV(C44:O44)</f>
        <v>7.4306315824622686</v>
      </c>
      <c r="H70" s="8">
        <f t="shared" ref="H70:H81" si="34">G70*100/D70</f>
        <v>3.1586106620455978</v>
      </c>
      <c r="I70" s="5">
        <v>1</v>
      </c>
      <c r="J70" s="9">
        <f t="shared" ref="J70:L81" si="35">LOG10(D70)-$A57</f>
        <v>4.881143497633067E-2</v>
      </c>
      <c r="K70" s="9">
        <f t="shared" si="35"/>
        <v>2.6559330344991583E-2</v>
      </c>
      <c r="L70" s="9">
        <f t="shared" si="35"/>
        <v>6.7333299336023611E-2</v>
      </c>
    </row>
    <row r="71" spans="1:12">
      <c r="B71" s="3">
        <v>3</v>
      </c>
      <c r="C71" s="5">
        <f t="shared" si="29"/>
        <v>8</v>
      </c>
      <c r="D71" s="7">
        <f t="shared" si="30"/>
        <v>38.9375</v>
      </c>
      <c r="E71" s="5">
        <f t="shared" si="31"/>
        <v>36</v>
      </c>
      <c r="F71" s="5">
        <f t="shared" si="32"/>
        <v>42.3</v>
      </c>
      <c r="G71" s="8">
        <f t="shared" si="33"/>
        <v>2.3329549012847561</v>
      </c>
      <c r="H71" s="8">
        <f t="shared" si="34"/>
        <v>5.9915374671839645</v>
      </c>
      <c r="I71" s="5">
        <v>3</v>
      </c>
      <c r="J71" s="9">
        <f t="shared" si="35"/>
        <v>0.16683972210077025</v>
      </c>
      <c r="K71" s="9">
        <f t="shared" si="35"/>
        <v>0.13277415886481259</v>
      </c>
      <c r="L71" s="9">
        <f t="shared" si="35"/>
        <v>0.2028120254725676</v>
      </c>
    </row>
    <row r="72" spans="1:12">
      <c r="B72" s="3">
        <v>4</v>
      </c>
      <c r="C72" s="5">
        <f t="shared" si="29"/>
        <v>8</v>
      </c>
      <c r="D72" s="7">
        <f t="shared" si="30"/>
        <v>29.65</v>
      </c>
      <c r="E72" s="5">
        <f t="shared" si="31"/>
        <v>28</v>
      </c>
      <c r="F72" s="5">
        <f t="shared" si="32"/>
        <v>32.200000000000003</v>
      </c>
      <c r="G72" s="8">
        <f t="shared" si="33"/>
        <v>1.4322808982279187</v>
      </c>
      <c r="H72" s="8">
        <f t="shared" si="34"/>
        <v>4.8306269754735878</v>
      </c>
      <c r="I72" s="5">
        <v>4</v>
      </c>
      <c r="J72" s="9">
        <f t="shared" si="35"/>
        <v>0.14301277993207728</v>
      </c>
      <c r="K72" s="9">
        <f t="shared" si="35"/>
        <v>0.11814611357401517</v>
      </c>
      <c r="L72" s="9">
        <f t="shared" si="35"/>
        <v>0.17884395392762698</v>
      </c>
    </row>
    <row r="73" spans="1:12">
      <c r="B73" s="3">
        <v>5</v>
      </c>
      <c r="C73" s="5">
        <f t="shared" si="29"/>
        <v>9</v>
      </c>
      <c r="D73" s="7">
        <f t="shared" si="30"/>
        <v>55.666666666666664</v>
      </c>
      <c r="E73" s="5">
        <f t="shared" si="31"/>
        <v>52</v>
      </c>
      <c r="F73" s="5">
        <f t="shared" si="32"/>
        <v>58</v>
      </c>
      <c r="G73" s="8">
        <f t="shared" si="33"/>
        <v>2.0615528128088303</v>
      </c>
      <c r="H73" s="8">
        <f t="shared" si="34"/>
        <v>3.7033882864829288</v>
      </c>
      <c r="I73" s="5">
        <v>5</v>
      </c>
      <c r="J73" s="9">
        <f t="shared" si="35"/>
        <v>0.11692448282686474</v>
      </c>
      <c r="K73" s="9">
        <f t="shared" si="35"/>
        <v>8.7332610033743041E-2</v>
      </c>
      <c r="L73" s="9">
        <f t="shared" si="35"/>
        <v>0.13475725996188115</v>
      </c>
    </row>
    <row r="74" spans="1:12">
      <c r="B74" s="3">
        <v>6</v>
      </c>
      <c r="C74" s="5">
        <f t="shared" si="29"/>
        <v>9</v>
      </c>
      <c r="D74" s="7">
        <f t="shared" si="30"/>
        <v>35.666666666666664</v>
      </c>
      <c r="E74" s="5">
        <f t="shared" si="31"/>
        <v>33</v>
      </c>
      <c r="F74" s="5">
        <f t="shared" si="32"/>
        <v>39</v>
      </c>
      <c r="G74" s="8">
        <f t="shared" si="33"/>
        <v>2.0463381929681126</v>
      </c>
      <c r="H74" s="8">
        <f t="shared" si="34"/>
        <v>5.7373968027143345</v>
      </c>
      <c r="I74" s="5">
        <v>6</v>
      </c>
      <c r="J74" s="9">
        <f t="shared" si="35"/>
        <v>0.12379258205306232</v>
      </c>
      <c r="K74" s="9">
        <f t="shared" si="35"/>
        <v>9.0043998965402716E-2</v>
      </c>
      <c r="L74" s="9">
        <f t="shared" si="35"/>
        <v>0.1625946661140143</v>
      </c>
    </row>
    <row r="75" spans="1:12">
      <c r="B75" s="3">
        <v>10</v>
      </c>
      <c r="C75" s="5">
        <f t="shared" si="29"/>
        <v>10</v>
      </c>
      <c r="D75" s="7">
        <f t="shared" si="30"/>
        <v>52.8</v>
      </c>
      <c r="E75" s="5">
        <f t="shared" si="31"/>
        <v>48</v>
      </c>
      <c r="F75" s="5">
        <f t="shared" si="32"/>
        <v>59</v>
      </c>
      <c r="G75" s="8">
        <f t="shared" si="33"/>
        <v>3.4253953543107007</v>
      </c>
      <c r="H75" s="8">
        <f t="shared" si="34"/>
        <v>6.4874912013460246</v>
      </c>
      <c r="I75" s="5">
        <v>10</v>
      </c>
      <c r="J75" s="9">
        <f t="shared" si="35"/>
        <v>0.13434289267388722</v>
      </c>
      <c r="K75" s="9">
        <f t="shared" si="35"/>
        <v>9.2950207515662076E-2</v>
      </c>
      <c r="L75" s="9">
        <f t="shared" si="35"/>
        <v>0.18256098178221913</v>
      </c>
    </row>
    <row r="76" spans="1:12">
      <c r="B76" s="3">
        <v>11</v>
      </c>
      <c r="C76" s="5">
        <f t="shared" si="29"/>
        <v>10</v>
      </c>
      <c r="D76" s="7">
        <f t="shared" si="30"/>
        <v>54.11</v>
      </c>
      <c r="E76" s="5">
        <f t="shared" si="31"/>
        <v>49.3</v>
      </c>
      <c r="F76" s="5">
        <f t="shared" si="32"/>
        <v>57</v>
      </c>
      <c r="G76" s="8">
        <f t="shared" si="33"/>
        <v>2.6647701589442949</v>
      </c>
      <c r="H76" s="8">
        <f t="shared" si="34"/>
        <v>4.924727700876538</v>
      </c>
      <c r="I76" s="5">
        <v>11</v>
      </c>
      <c r="J76" s="9">
        <f t="shared" si="35"/>
        <v>0.14750573306551984</v>
      </c>
      <c r="K76" s="9">
        <f t="shared" si="35"/>
        <v>0.10707511841016815</v>
      </c>
      <c r="L76" s="9">
        <f t="shared" si="35"/>
        <v>0.17010305480542964</v>
      </c>
    </row>
    <row r="77" spans="1:12">
      <c r="B77" s="3">
        <v>12</v>
      </c>
      <c r="C77" s="5">
        <f t="shared" si="29"/>
        <v>8</v>
      </c>
      <c r="D77" s="7">
        <f t="shared" si="30"/>
        <v>40.5</v>
      </c>
      <c r="E77" s="5">
        <f t="shared" si="31"/>
        <v>38.5</v>
      </c>
      <c r="F77" s="5">
        <f t="shared" si="32"/>
        <v>44</v>
      </c>
      <c r="G77" s="8">
        <f t="shared" si="33"/>
        <v>2.0528725518857018</v>
      </c>
      <c r="H77" s="8">
        <f t="shared" si="34"/>
        <v>5.0688211157671654</v>
      </c>
      <c r="I77" s="5">
        <v>12</v>
      </c>
      <c r="J77" s="9">
        <f t="shared" si="35"/>
        <v>0.13641635328734458</v>
      </c>
      <c r="K77" s="9">
        <f t="shared" si="35"/>
        <v>0.11442205958117668</v>
      </c>
      <c r="L77" s="9">
        <f t="shared" si="35"/>
        <v>0.17241400655886352</v>
      </c>
    </row>
    <row r="78" spans="1:12">
      <c r="B78" s="3">
        <v>13</v>
      </c>
      <c r="C78" s="5">
        <f t="shared" si="29"/>
        <v>8</v>
      </c>
      <c r="D78" s="7">
        <f t="shared" si="30"/>
        <v>32.35</v>
      </c>
      <c r="E78" s="5">
        <f t="shared" si="31"/>
        <v>30.5</v>
      </c>
      <c r="F78" s="5">
        <f t="shared" si="32"/>
        <v>35</v>
      </c>
      <c r="G78" s="8">
        <f t="shared" si="33"/>
        <v>1.6283207827171433</v>
      </c>
      <c r="H78" s="8">
        <f t="shared" si="34"/>
        <v>5.0334490964981242</v>
      </c>
      <c r="I78" s="5">
        <v>13</v>
      </c>
      <c r="J78" s="9">
        <f t="shared" si="35"/>
        <v>0.12754665493044937</v>
      </c>
      <c r="K78" s="9">
        <f t="shared" si="35"/>
        <v>0.10197220927251593</v>
      </c>
      <c r="L78" s="9">
        <f t="shared" si="35"/>
        <v>0.16174041427600572</v>
      </c>
    </row>
    <row r="79" spans="1:12">
      <c r="B79" s="3">
        <v>14</v>
      </c>
      <c r="C79" s="5">
        <f t="shared" si="29"/>
        <v>8</v>
      </c>
      <c r="D79" s="7">
        <f t="shared" si="30"/>
        <v>33.974999999999994</v>
      </c>
      <c r="E79" s="5">
        <f t="shared" si="31"/>
        <v>32</v>
      </c>
      <c r="F79" s="5">
        <f t="shared" si="32"/>
        <v>37</v>
      </c>
      <c r="G79" s="8">
        <f t="shared" si="33"/>
        <v>1.7194268147928167</v>
      </c>
      <c r="H79" s="8">
        <f t="shared" si="34"/>
        <v>5.0608589103541339</v>
      </c>
      <c r="I79" s="5">
        <v>14</v>
      </c>
      <c r="J79" s="9">
        <f t="shared" si="35"/>
        <v>0.11919162757343882</v>
      </c>
      <c r="K79" s="9">
        <f t="shared" si="35"/>
        <v>9.3182140488813126E-2</v>
      </c>
      <c r="L79" s="9">
        <f t="shared" si="35"/>
        <v>0.15623388623590206</v>
      </c>
    </row>
    <row r="80" spans="1:12">
      <c r="B80" s="3">
        <v>7</v>
      </c>
      <c r="C80" s="5">
        <f t="shared" si="29"/>
        <v>9</v>
      </c>
      <c r="D80" s="7">
        <f t="shared" si="30"/>
        <v>46.166666666666664</v>
      </c>
      <c r="E80" s="5">
        <f t="shared" si="31"/>
        <v>44</v>
      </c>
      <c r="F80" s="5">
        <f t="shared" si="32"/>
        <v>48</v>
      </c>
      <c r="G80" s="8">
        <f t="shared" si="33"/>
        <v>1.5</v>
      </c>
      <c r="H80" s="8">
        <f t="shared" si="34"/>
        <v>3.2490974729241877</v>
      </c>
      <c r="I80" s="5">
        <v>7</v>
      </c>
      <c r="J80" s="9">
        <f t="shared" si="35"/>
        <v>0.13351079610562389</v>
      </c>
      <c r="K80" s="9">
        <f t="shared" si="35"/>
        <v>0.11263495391100631</v>
      </c>
      <c r="L80" s="9">
        <f t="shared" si="35"/>
        <v>0.15042351480040606</v>
      </c>
    </row>
    <row r="81" spans="1:51">
      <c r="B81" s="3">
        <v>8</v>
      </c>
      <c r="C81" s="5">
        <f t="shared" si="29"/>
        <v>9</v>
      </c>
      <c r="D81" s="7">
        <f t="shared" si="30"/>
        <v>17.111111111111111</v>
      </c>
      <c r="E81" s="5">
        <f t="shared" si="31"/>
        <v>15.5</v>
      </c>
      <c r="F81" s="5">
        <f t="shared" si="32"/>
        <v>19</v>
      </c>
      <c r="G81" s="8">
        <f t="shared" si="33"/>
        <v>1.1931517552730295</v>
      </c>
      <c r="H81" s="8">
        <f t="shared" si="34"/>
        <v>6.9729648035436798</v>
      </c>
      <c r="I81" s="5">
        <v>8</v>
      </c>
      <c r="J81" s="9">
        <f t="shared" si="35"/>
        <v>0.14082377492403997</v>
      </c>
      <c r="K81" s="9">
        <f t="shared" si="35"/>
        <v>9.7877261697193241E-2</v>
      </c>
      <c r="L81" s="9">
        <f t="shared" si="35"/>
        <v>0.18629916447973072</v>
      </c>
    </row>
    <row r="82" spans="1:51">
      <c r="D82" s="7"/>
      <c r="G82" s="8"/>
      <c r="H82" s="8"/>
      <c r="J82" s="9"/>
      <c r="K82" s="9"/>
      <c r="L82" s="9"/>
    </row>
    <row r="83" spans="1:51">
      <c r="D83" s="7"/>
      <c r="G83" s="8"/>
      <c r="H83" s="8"/>
      <c r="J83" s="9"/>
      <c r="K83" s="9"/>
      <c r="L83" s="9"/>
    </row>
    <row r="84" spans="1:51">
      <c r="D84" s="7"/>
      <c r="G84" s="8"/>
      <c r="H84" s="8"/>
      <c r="J84" s="9"/>
      <c r="K84" s="9"/>
      <c r="L84" s="9"/>
    </row>
    <row r="85" spans="1:51">
      <c r="D85" s="7"/>
      <c r="G85" s="8"/>
      <c r="H85" s="8"/>
      <c r="J85" s="9"/>
      <c r="K85" s="9"/>
      <c r="L85" s="9"/>
    </row>
    <row r="86" spans="1:51">
      <c r="D86" s="7"/>
      <c r="G86" s="8"/>
      <c r="H86" s="8"/>
      <c r="J86" s="9"/>
      <c r="K86" s="9"/>
      <c r="L86" s="9"/>
    </row>
    <row r="87" spans="1:51">
      <c r="D87" s="7"/>
      <c r="G87" s="8"/>
      <c r="H87" s="8"/>
      <c r="J87" s="9"/>
      <c r="K87" s="9"/>
      <c r="L87" s="9"/>
    </row>
    <row r="88" spans="1:51" s="3" customFormat="1">
      <c r="A88" s="27" t="s">
        <v>47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 t="s">
        <v>41</v>
      </c>
      <c r="AK88" s="5" t="s">
        <v>41</v>
      </c>
      <c r="AL88" s="5" t="s">
        <v>41</v>
      </c>
      <c r="AM88" s="5" t="s">
        <v>41</v>
      </c>
      <c r="AN88" s="5" t="s">
        <v>41</v>
      </c>
      <c r="AO88" s="5" t="s">
        <v>41</v>
      </c>
      <c r="AP88" s="5" t="s">
        <v>41</v>
      </c>
      <c r="AQ88" s="5" t="s">
        <v>41</v>
      </c>
      <c r="AR88" s="5" t="s">
        <v>41</v>
      </c>
      <c r="AS88" s="5" t="s">
        <v>41</v>
      </c>
      <c r="AT88" s="5" t="s">
        <v>41</v>
      </c>
      <c r="AU88" s="5" t="s">
        <v>41</v>
      </c>
      <c r="AV88" s="5" t="s">
        <v>41</v>
      </c>
      <c r="AW88" s="5" t="s">
        <v>41</v>
      </c>
      <c r="AX88" s="5" t="s">
        <v>41</v>
      </c>
      <c r="AY88" s="5" t="s">
        <v>41</v>
      </c>
    </row>
    <row r="89" spans="1:51">
      <c r="A89" s="14" t="s">
        <v>2</v>
      </c>
      <c r="B89" s="5" t="s">
        <v>38</v>
      </c>
      <c r="C89" s="21">
        <v>4680</v>
      </c>
      <c r="D89" s="21">
        <v>4751</v>
      </c>
      <c r="E89" s="21">
        <v>4752</v>
      </c>
      <c r="F89" s="21">
        <v>4753</v>
      </c>
      <c r="G89" s="21">
        <v>4755</v>
      </c>
      <c r="H89" s="21">
        <v>4757</v>
      </c>
      <c r="I89" s="21">
        <v>4758</v>
      </c>
      <c r="J89" s="21">
        <v>4761</v>
      </c>
      <c r="K89" s="21">
        <v>4762</v>
      </c>
      <c r="L89" s="21">
        <v>4763</v>
      </c>
      <c r="M89" s="21">
        <v>4764</v>
      </c>
      <c r="N89" s="21">
        <v>4766</v>
      </c>
      <c r="O89" s="21">
        <v>4768</v>
      </c>
      <c r="P89" s="21">
        <v>4769</v>
      </c>
      <c r="Q89" s="21">
        <v>4770</v>
      </c>
      <c r="R89" s="21">
        <v>4771</v>
      </c>
      <c r="S89" s="21">
        <v>4773</v>
      </c>
      <c r="T89" s="21">
        <v>4774</v>
      </c>
      <c r="U89" s="21">
        <v>4775</v>
      </c>
      <c r="V89" s="21">
        <v>4778</v>
      </c>
      <c r="W89" s="21">
        <v>4779</v>
      </c>
      <c r="X89" s="21">
        <v>4781</v>
      </c>
      <c r="Y89" s="21">
        <v>4782</v>
      </c>
      <c r="Z89" s="21">
        <v>4783</v>
      </c>
      <c r="AA89" s="21">
        <v>4784</v>
      </c>
      <c r="AB89" s="21">
        <v>4787</v>
      </c>
      <c r="AC89" s="21">
        <v>4788</v>
      </c>
      <c r="AD89" s="21">
        <v>4789</v>
      </c>
      <c r="AE89" s="21">
        <v>4790</v>
      </c>
      <c r="AF89" s="21">
        <v>4791</v>
      </c>
      <c r="AG89" s="21">
        <v>4793</v>
      </c>
      <c r="AH89" s="21">
        <v>4843</v>
      </c>
      <c r="AI89" s="21" t="s">
        <v>42</v>
      </c>
      <c r="AJ89" s="10">
        <v>120216</v>
      </c>
      <c r="AK89" s="10">
        <v>120217</v>
      </c>
      <c r="AL89" s="10">
        <v>120218</v>
      </c>
      <c r="AM89" s="10">
        <v>120219</v>
      </c>
      <c r="AN89" s="10">
        <v>120220</v>
      </c>
      <c r="AO89" s="10">
        <v>120221</v>
      </c>
      <c r="AP89" s="10">
        <v>120222</v>
      </c>
      <c r="AQ89" s="10">
        <v>120223</v>
      </c>
      <c r="AR89" s="10">
        <v>120224</v>
      </c>
      <c r="AS89" s="10">
        <v>120226</v>
      </c>
      <c r="AT89" s="10">
        <v>120227</v>
      </c>
      <c r="AU89" s="10">
        <v>120228</v>
      </c>
      <c r="AV89" s="10">
        <v>120229</v>
      </c>
      <c r="AW89" s="10">
        <v>120230</v>
      </c>
      <c r="AX89" s="10">
        <v>120231</v>
      </c>
      <c r="AY89" s="10">
        <v>120232</v>
      </c>
    </row>
    <row r="90" spans="1:51">
      <c r="A90" s="16">
        <v>210.24137931034483</v>
      </c>
      <c r="B90" s="5">
        <v>1</v>
      </c>
      <c r="D90" s="5">
        <v>245</v>
      </c>
      <c r="E90" s="5">
        <v>248.5</v>
      </c>
      <c r="F90" s="5">
        <v>246</v>
      </c>
      <c r="G90" s="5">
        <v>262.5</v>
      </c>
      <c r="H90" s="5">
        <v>247.5</v>
      </c>
      <c r="I90" s="5">
        <v>262.5</v>
      </c>
      <c r="J90" s="5">
        <v>261</v>
      </c>
      <c r="K90" s="5">
        <v>256</v>
      </c>
      <c r="L90" s="5">
        <v>257.5</v>
      </c>
      <c r="M90" s="5">
        <v>252.5</v>
      </c>
      <c r="N90" s="5">
        <v>256</v>
      </c>
      <c r="O90" s="5">
        <v>251.5</v>
      </c>
      <c r="P90" s="5">
        <v>241</v>
      </c>
      <c r="Q90" s="5">
        <v>251.5</v>
      </c>
      <c r="R90" s="5">
        <v>250</v>
      </c>
      <c r="S90" s="5">
        <v>265</v>
      </c>
      <c r="T90" s="5">
        <v>251.5</v>
      </c>
      <c r="U90" s="5">
        <v>251.5</v>
      </c>
      <c r="V90" s="5">
        <v>262</v>
      </c>
      <c r="W90" s="5">
        <v>258.5</v>
      </c>
      <c r="X90" s="5">
        <v>263</v>
      </c>
      <c r="Y90" s="5">
        <v>251</v>
      </c>
      <c r="Z90" s="5">
        <v>252.5</v>
      </c>
      <c r="AA90" s="5">
        <v>249.5</v>
      </c>
      <c r="AB90" s="5">
        <v>251.5</v>
      </c>
      <c r="AC90" s="5">
        <v>250</v>
      </c>
      <c r="AD90" s="5">
        <v>258.5</v>
      </c>
      <c r="AE90" s="5">
        <v>248</v>
      </c>
      <c r="AF90" s="5">
        <v>269.5</v>
      </c>
      <c r="AG90" s="5">
        <v>245</v>
      </c>
      <c r="AJ90" s="5">
        <v>251.5</v>
      </c>
      <c r="AK90" s="5">
        <v>254.5</v>
      </c>
      <c r="AL90" s="5">
        <v>246</v>
      </c>
      <c r="AM90" s="5">
        <v>254</v>
      </c>
      <c r="AN90" s="5">
        <v>251.5</v>
      </c>
      <c r="AO90" s="5">
        <v>251.5</v>
      </c>
      <c r="AP90" s="5">
        <v>253</v>
      </c>
      <c r="AQ90" s="5">
        <v>256.5</v>
      </c>
      <c r="AR90" s="5">
        <v>255.5</v>
      </c>
      <c r="AS90" s="5">
        <v>254.5</v>
      </c>
      <c r="AT90" s="5">
        <v>257.5</v>
      </c>
      <c r="AU90" s="5">
        <v>253</v>
      </c>
      <c r="AV90" s="5">
        <v>260</v>
      </c>
      <c r="AW90" s="5">
        <v>251</v>
      </c>
      <c r="AX90" s="5">
        <v>250.5</v>
      </c>
      <c r="AY90" s="5">
        <v>244.5</v>
      </c>
    </row>
    <row r="91" spans="1:51">
      <c r="A91" s="16">
        <v>26.517241379310338</v>
      </c>
      <c r="B91" s="5">
        <v>3</v>
      </c>
      <c r="C91" s="5">
        <v>40</v>
      </c>
      <c r="D91" s="5">
        <v>40.5</v>
      </c>
      <c r="E91" s="5">
        <v>40</v>
      </c>
      <c r="F91" s="5">
        <v>40.299999999999997</v>
      </c>
      <c r="G91" s="5">
        <v>40</v>
      </c>
      <c r="H91" s="5">
        <v>38.5</v>
      </c>
      <c r="I91" s="5">
        <v>40</v>
      </c>
      <c r="J91" s="5">
        <v>38.200000000000003</v>
      </c>
      <c r="K91" s="5">
        <v>39</v>
      </c>
      <c r="L91" s="5">
        <v>43</v>
      </c>
      <c r="M91" s="5">
        <v>40</v>
      </c>
      <c r="N91" s="5">
        <v>41.2</v>
      </c>
      <c r="O91" s="5">
        <v>42</v>
      </c>
      <c r="P91" s="5">
        <v>37</v>
      </c>
      <c r="Q91" s="5">
        <v>36.5</v>
      </c>
      <c r="R91" s="5">
        <v>41.5</v>
      </c>
      <c r="S91" s="5">
        <v>41</v>
      </c>
      <c r="T91" s="5">
        <v>40.200000000000003</v>
      </c>
      <c r="U91" s="5">
        <v>38</v>
      </c>
      <c r="V91" s="5">
        <v>40</v>
      </c>
      <c r="W91" s="5">
        <v>39</v>
      </c>
      <c r="X91" s="5">
        <v>40.799999999999997</v>
      </c>
      <c r="Y91" s="5">
        <v>39</v>
      </c>
      <c r="Z91" s="5">
        <v>39</v>
      </c>
      <c r="AA91" s="5">
        <v>38</v>
      </c>
      <c r="AB91" s="5">
        <v>40</v>
      </c>
      <c r="AC91" s="5">
        <v>38</v>
      </c>
      <c r="AD91" s="5">
        <v>42</v>
      </c>
      <c r="AE91" s="5">
        <v>36.5</v>
      </c>
      <c r="AF91" s="5">
        <v>38.700000000000003</v>
      </c>
      <c r="AG91" s="5">
        <v>43</v>
      </c>
      <c r="AI91" s="5">
        <v>40</v>
      </c>
      <c r="AJ91" s="5">
        <v>38</v>
      </c>
      <c r="AK91" s="5">
        <v>40</v>
      </c>
      <c r="AL91" s="5">
        <v>40</v>
      </c>
      <c r="AM91" s="5">
        <v>39</v>
      </c>
      <c r="AN91" s="5">
        <v>41.5</v>
      </c>
      <c r="AO91" s="5">
        <v>38</v>
      </c>
      <c r="AP91" s="5">
        <v>40</v>
      </c>
      <c r="AQ91" s="5">
        <v>41</v>
      </c>
      <c r="AR91" s="5">
        <v>38</v>
      </c>
      <c r="AS91" s="5">
        <v>41</v>
      </c>
      <c r="AT91" s="5">
        <v>41</v>
      </c>
      <c r="AU91" s="5">
        <v>39</v>
      </c>
      <c r="AV91" s="5">
        <v>40.299999999999997</v>
      </c>
      <c r="AW91" s="5">
        <v>38</v>
      </c>
      <c r="AX91" s="5">
        <v>40</v>
      </c>
      <c r="AY91" s="5">
        <v>40</v>
      </c>
    </row>
    <row r="92" spans="1:51">
      <c r="A92" s="16">
        <v>21.331034482758621</v>
      </c>
      <c r="B92" s="5">
        <v>4</v>
      </c>
      <c r="C92" s="5">
        <v>33</v>
      </c>
      <c r="D92" s="5">
        <v>30.7</v>
      </c>
      <c r="E92" s="5">
        <v>31.5</v>
      </c>
      <c r="F92" s="5">
        <v>30.5</v>
      </c>
      <c r="G92" s="5">
        <v>31</v>
      </c>
      <c r="H92" s="5">
        <v>28.2</v>
      </c>
      <c r="I92" s="5">
        <v>30</v>
      </c>
      <c r="J92" s="5">
        <v>32</v>
      </c>
      <c r="K92" s="5">
        <v>31</v>
      </c>
      <c r="L92" s="5">
        <v>31</v>
      </c>
      <c r="M92" s="5">
        <v>31</v>
      </c>
      <c r="N92" s="5">
        <v>32</v>
      </c>
      <c r="O92" s="5">
        <v>30.7</v>
      </c>
      <c r="P92" s="5">
        <v>28</v>
      </c>
      <c r="Q92" s="5">
        <v>29</v>
      </c>
      <c r="R92" s="5">
        <v>32</v>
      </c>
      <c r="S92" s="5">
        <v>30</v>
      </c>
      <c r="T92" s="5">
        <v>30</v>
      </c>
      <c r="U92" s="5">
        <v>29.1</v>
      </c>
      <c r="V92" s="5">
        <v>33</v>
      </c>
      <c r="W92" s="5">
        <v>31</v>
      </c>
      <c r="X92" s="5">
        <v>30</v>
      </c>
      <c r="Y92" s="5">
        <v>29</v>
      </c>
      <c r="Z92" s="5">
        <v>30</v>
      </c>
      <c r="AA92" s="5">
        <v>30</v>
      </c>
      <c r="AB92" s="5">
        <v>30.5</v>
      </c>
      <c r="AC92" s="5">
        <v>29</v>
      </c>
      <c r="AD92" s="5">
        <v>30.2</v>
      </c>
      <c r="AE92" s="5">
        <v>30</v>
      </c>
      <c r="AF92" s="5">
        <v>29</v>
      </c>
      <c r="AG92" s="5">
        <v>30</v>
      </c>
      <c r="AI92" s="5">
        <v>31.3</v>
      </c>
      <c r="AJ92" s="5">
        <v>30</v>
      </c>
      <c r="AK92" s="5">
        <v>30.7</v>
      </c>
      <c r="AL92" s="5">
        <v>30</v>
      </c>
      <c r="AM92" s="5">
        <v>30</v>
      </c>
      <c r="AN92" s="5">
        <v>30</v>
      </c>
      <c r="AO92" s="5">
        <v>31</v>
      </c>
      <c r="AP92" s="5">
        <v>31</v>
      </c>
      <c r="AQ92" s="30" t="s">
        <v>43</v>
      </c>
      <c r="AR92" s="5">
        <v>30</v>
      </c>
      <c r="AS92" s="5">
        <v>33</v>
      </c>
      <c r="AT92" s="5">
        <v>31.3</v>
      </c>
      <c r="AU92" s="5">
        <v>32</v>
      </c>
      <c r="AV92" s="5">
        <v>31.5</v>
      </c>
      <c r="AW92" s="5">
        <v>28.2</v>
      </c>
      <c r="AX92" s="5">
        <v>32</v>
      </c>
      <c r="AY92" s="5">
        <v>29</v>
      </c>
    </row>
    <row r="93" spans="1:51">
      <c r="A93" s="16">
        <v>42.527586206896551</v>
      </c>
      <c r="B93" s="5">
        <v>5</v>
      </c>
      <c r="D93" s="5">
        <v>56</v>
      </c>
      <c r="E93" s="5">
        <v>59.5</v>
      </c>
      <c r="F93" s="5">
        <v>58.5</v>
      </c>
      <c r="G93" s="5">
        <v>57</v>
      </c>
      <c r="H93" s="5">
        <v>57</v>
      </c>
      <c r="I93" s="5">
        <v>58</v>
      </c>
      <c r="J93" s="5">
        <v>60</v>
      </c>
      <c r="K93" s="5">
        <v>56</v>
      </c>
      <c r="L93" s="5">
        <v>62</v>
      </c>
      <c r="M93" s="5">
        <v>57</v>
      </c>
      <c r="N93" s="5">
        <v>60</v>
      </c>
      <c r="O93" s="5">
        <v>61.5</v>
      </c>
      <c r="P93" s="5">
        <v>56</v>
      </c>
      <c r="Q93" s="5">
        <v>56</v>
      </c>
      <c r="R93" s="5">
        <v>58</v>
      </c>
      <c r="S93" s="5">
        <v>64</v>
      </c>
      <c r="T93" s="5">
        <v>57</v>
      </c>
      <c r="U93" s="5">
        <v>60</v>
      </c>
      <c r="V93" s="5">
        <v>59</v>
      </c>
      <c r="W93" s="5">
        <v>60</v>
      </c>
      <c r="X93" s="5">
        <v>60</v>
      </c>
      <c r="Y93" s="5">
        <v>58</v>
      </c>
      <c r="Z93" s="5">
        <v>58.5</v>
      </c>
      <c r="AA93" s="5">
        <v>62.5</v>
      </c>
      <c r="AB93" s="5">
        <v>59</v>
      </c>
      <c r="AC93" s="5">
        <v>56</v>
      </c>
      <c r="AD93" s="5">
        <v>61</v>
      </c>
      <c r="AE93" s="5">
        <v>56</v>
      </c>
      <c r="AF93" s="5">
        <v>59</v>
      </c>
      <c r="AG93" s="5">
        <v>58</v>
      </c>
      <c r="AH93" s="5">
        <v>56</v>
      </c>
      <c r="AI93" s="5">
        <v>61</v>
      </c>
      <c r="AJ93" s="5">
        <v>58</v>
      </c>
      <c r="AK93" s="5">
        <v>60</v>
      </c>
      <c r="AL93" s="5">
        <v>57</v>
      </c>
      <c r="AN93" s="5">
        <v>57</v>
      </c>
      <c r="AO93" s="5">
        <v>58</v>
      </c>
      <c r="AP93" s="5">
        <v>59</v>
      </c>
      <c r="AQ93" s="5">
        <v>62</v>
      </c>
      <c r="AR93" s="5">
        <v>61</v>
      </c>
      <c r="AS93" s="5">
        <v>61</v>
      </c>
      <c r="AT93" s="5">
        <v>58</v>
      </c>
      <c r="AU93" s="5">
        <v>58</v>
      </c>
      <c r="AV93" s="5">
        <v>59</v>
      </c>
      <c r="AW93" s="5">
        <v>55</v>
      </c>
      <c r="AX93" s="5">
        <v>58</v>
      </c>
      <c r="AY93" s="5">
        <v>57</v>
      </c>
    </row>
    <row r="94" spans="1:51">
      <c r="A94" s="16">
        <v>26.820689655172412</v>
      </c>
      <c r="B94" s="5">
        <v>6</v>
      </c>
      <c r="D94" s="5">
        <v>36.5</v>
      </c>
      <c r="E94" s="5">
        <v>39</v>
      </c>
      <c r="F94" s="5">
        <v>35.5</v>
      </c>
      <c r="G94" s="5">
        <v>35</v>
      </c>
      <c r="H94" s="5">
        <v>37</v>
      </c>
      <c r="I94" s="5">
        <v>36</v>
      </c>
      <c r="J94" s="5">
        <v>39</v>
      </c>
      <c r="K94" s="5">
        <v>36.5</v>
      </c>
      <c r="L94" s="5">
        <v>38</v>
      </c>
      <c r="M94" s="5">
        <v>37</v>
      </c>
      <c r="N94" s="5">
        <v>38</v>
      </c>
      <c r="O94" s="5">
        <v>38</v>
      </c>
      <c r="P94" s="5">
        <v>36</v>
      </c>
      <c r="Q94" s="5">
        <v>35.5</v>
      </c>
      <c r="R94" s="5">
        <v>36</v>
      </c>
      <c r="S94" s="5">
        <v>38.5</v>
      </c>
      <c r="T94" s="5">
        <v>38</v>
      </c>
      <c r="U94" s="5">
        <v>37.200000000000003</v>
      </c>
      <c r="V94" s="5">
        <v>39</v>
      </c>
      <c r="W94" s="5">
        <v>39</v>
      </c>
      <c r="X94" s="5">
        <v>36.5</v>
      </c>
      <c r="Y94" s="5">
        <v>37</v>
      </c>
      <c r="Z94" s="5">
        <v>39</v>
      </c>
      <c r="AA94" s="5">
        <v>39.1</v>
      </c>
      <c r="AB94" s="5">
        <v>37</v>
      </c>
      <c r="AC94" s="5">
        <v>35</v>
      </c>
      <c r="AD94" s="5">
        <v>39</v>
      </c>
      <c r="AE94" s="5">
        <v>36</v>
      </c>
      <c r="AF94" s="5">
        <v>36</v>
      </c>
      <c r="AG94" s="5">
        <v>39</v>
      </c>
      <c r="AH94" s="5">
        <v>37</v>
      </c>
      <c r="AI94" s="5">
        <v>38</v>
      </c>
      <c r="AJ94" s="5">
        <v>38</v>
      </c>
      <c r="AK94" s="5">
        <v>37</v>
      </c>
      <c r="AN94" s="5">
        <v>36</v>
      </c>
      <c r="AO94" s="5">
        <v>37</v>
      </c>
      <c r="AP94" s="5">
        <v>37</v>
      </c>
      <c r="AQ94" s="5">
        <v>39.5</v>
      </c>
      <c r="AR94" s="5">
        <v>39</v>
      </c>
      <c r="AS94" s="5">
        <v>39</v>
      </c>
      <c r="AT94" s="5">
        <v>37</v>
      </c>
      <c r="AU94" s="5">
        <v>36.1</v>
      </c>
      <c r="AV94" s="5">
        <v>35</v>
      </c>
      <c r="AW94" s="5">
        <v>37</v>
      </c>
      <c r="AX94" s="5">
        <v>38.200000000000003</v>
      </c>
      <c r="AY94" s="5">
        <v>37</v>
      </c>
    </row>
    <row r="95" spans="1:51">
      <c r="A95" s="16">
        <v>38.751724137931035</v>
      </c>
      <c r="B95" s="5">
        <v>10</v>
      </c>
      <c r="C95" s="5">
        <v>50</v>
      </c>
      <c r="D95" s="5">
        <v>49</v>
      </c>
      <c r="E95" s="5">
        <v>52</v>
      </c>
      <c r="F95" s="5">
        <v>52</v>
      </c>
      <c r="G95" s="5">
        <v>52.5</v>
      </c>
      <c r="H95" s="5">
        <v>50</v>
      </c>
      <c r="I95" s="5">
        <v>54</v>
      </c>
      <c r="J95" s="5">
        <v>51</v>
      </c>
      <c r="K95" s="5">
        <v>52</v>
      </c>
      <c r="L95" s="5">
        <v>56</v>
      </c>
      <c r="M95" s="5">
        <v>52.5</v>
      </c>
      <c r="N95" s="5">
        <v>52</v>
      </c>
      <c r="O95" s="5">
        <v>51</v>
      </c>
      <c r="P95" s="5">
        <v>51</v>
      </c>
      <c r="Q95" s="5">
        <v>47.5</v>
      </c>
      <c r="R95" s="5">
        <v>50</v>
      </c>
      <c r="S95" s="5">
        <v>56</v>
      </c>
      <c r="T95" s="5">
        <v>50</v>
      </c>
      <c r="U95" s="5">
        <v>49</v>
      </c>
      <c r="V95" s="5">
        <v>55</v>
      </c>
      <c r="W95" s="5">
        <v>54</v>
      </c>
      <c r="X95" s="5">
        <v>54</v>
      </c>
      <c r="Y95" s="5">
        <v>51</v>
      </c>
      <c r="Z95" s="5">
        <v>51.5</v>
      </c>
      <c r="AA95" s="5">
        <v>54</v>
      </c>
      <c r="AB95" s="5">
        <v>52.5</v>
      </c>
      <c r="AC95" s="5">
        <v>50</v>
      </c>
      <c r="AD95" s="5">
        <v>53</v>
      </c>
      <c r="AE95" s="5">
        <v>49.5</v>
      </c>
      <c r="AF95" s="5">
        <v>53</v>
      </c>
      <c r="AG95" s="5">
        <v>52</v>
      </c>
      <c r="AJ95" s="5">
        <v>52.1</v>
      </c>
      <c r="AK95" s="5">
        <v>55</v>
      </c>
      <c r="AL95" s="5">
        <v>50</v>
      </c>
      <c r="AM95" s="5">
        <v>53</v>
      </c>
      <c r="AN95" s="5">
        <v>51.5</v>
      </c>
      <c r="AO95" s="5">
        <v>54</v>
      </c>
      <c r="AP95" s="5">
        <v>54</v>
      </c>
      <c r="AQ95" s="5">
        <v>55</v>
      </c>
      <c r="AR95" s="5">
        <v>52</v>
      </c>
      <c r="AS95" s="5">
        <v>54.5</v>
      </c>
      <c r="AT95" s="5">
        <v>54</v>
      </c>
      <c r="AU95" s="5">
        <v>51</v>
      </c>
      <c r="AV95" s="5">
        <v>52</v>
      </c>
      <c r="AX95" s="5">
        <v>52</v>
      </c>
      <c r="AY95" s="5">
        <v>51</v>
      </c>
    </row>
    <row r="96" spans="1:51">
      <c r="A96" s="16">
        <v>38.527586206896558</v>
      </c>
      <c r="B96" s="5">
        <v>11</v>
      </c>
      <c r="C96" s="5">
        <v>53</v>
      </c>
      <c r="D96" s="5">
        <v>51</v>
      </c>
      <c r="E96" s="5">
        <v>56.1</v>
      </c>
      <c r="F96" s="5">
        <v>54.1</v>
      </c>
      <c r="G96" s="5">
        <v>55</v>
      </c>
      <c r="I96" s="5">
        <v>56</v>
      </c>
      <c r="J96" s="5">
        <v>57</v>
      </c>
      <c r="K96" s="5">
        <v>54</v>
      </c>
      <c r="L96" s="5">
        <v>57</v>
      </c>
      <c r="M96" s="5">
        <v>54</v>
      </c>
      <c r="N96" s="5">
        <v>55.5</v>
      </c>
      <c r="O96" s="5">
        <v>55</v>
      </c>
      <c r="P96" s="5">
        <v>52</v>
      </c>
      <c r="Q96" s="5">
        <v>49</v>
      </c>
      <c r="S96" s="5">
        <v>57</v>
      </c>
      <c r="T96" s="5">
        <v>54</v>
      </c>
      <c r="U96" s="5">
        <v>53.2</v>
      </c>
      <c r="V96" s="5">
        <v>56.5</v>
      </c>
      <c r="W96" s="5">
        <v>55</v>
      </c>
      <c r="X96" s="5">
        <v>56</v>
      </c>
      <c r="Y96" s="5">
        <v>54</v>
      </c>
      <c r="Z96" s="5">
        <v>55.2</v>
      </c>
      <c r="AA96" s="5">
        <v>57</v>
      </c>
      <c r="AB96" s="5">
        <v>54</v>
      </c>
      <c r="AC96" s="5">
        <v>52.5</v>
      </c>
      <c r="AD96" s="5">
        <v>57</v>
      </c>
      <c r="AE96" s="5">
        <v>53</v>
      </c>
      <c r="AF96" s="5">
        <v>55</v>
      </c>
      <c r="AG96" s="5">
        <v>54</v>
      </c>
      <c r="AJ96" s="5">
        <v>55.2</v>
      </c>
      <c r="AK96" s="5">
        <v>56</v>
      </c>
      <c r="AL96" s="5">
        <v>53.5</v>
      </c>
      <c r="AM96" s="5">
        <v>55</v>
      </c>
      <c r="AN96" s="5">
        <v>54</v>
      </c>
      <c r="AO96" s="5">
        <v>56.5</v>
      </c>
      <c r="AP96" s="5">
        <v>59</v>
      </c>
      <c r="AQ96" s="5">
        <v>57.5</v>
      </c>
      <c r="AR96" s="5">
        <v>55</v>
      </c>
      <c r="AS96" s="5">
        <v>55</v>
      </c>
      <c r="AT96" s="5">
        <v>55</v>
      </c>
      <c r="AU96" s="5">
        <v>54</v>
      </c>
      <c r="AV96" s="5">
        <v>56</v>
      </c>
      <c r="AW96" s="5">
        <v>51</v>
      </c>
      <c r="AX96" s="5">
        <v>55</v>
      </c>
      <c r="AY96" s="5">
        <v>54</v>
      </c>
    </row>
    <row r="97" spans="1:51">
      <c r="A97" s="16">
        <v>29.582758620689649</v>
      </c>
      <c r="B97" s="5">
        <v>12</v>
      </c>
      <c r="C97" s="5">
        <v>39.5</v>
      </c>
      <c r="D97" s="5">
        <v>37.5</v>
      </c>
      <c r="E97" s="5">
        <v>42</v>
      </c>
      <c r="F97" s="5">
        <v>40</v>
      </c>
      <c r="G97" s="5">
        <v>39.299999999999997</v>
      </c>
      <c r="I97" s="5">
        <v>40</v>
      </c>
      <c r="J97" s="5">
        <v>43</v>
      </c>
      <c r="K97" s="5">
        <v>39</v>
      </c>
      <c r="L97" s="5">
        <v>41.2</v>
      </c>
      <c r="M97" s="5">
        <v>40</v>
      </c>
      <c r="N97" s="5">
        <v>42.8</v>
      </c>
      <c r="O97" s="5">
        <v>39.5</v>
      </c>
      <c r="P97" s="5">
        <v>39.5</v>
      </c>
      <c r="Q97" s="5">
        <v>36.5</v>
      </c>
      <c r="R97" s="5">
        <v>38</v>
      </c>
      <c r="S97" s="5">
        <v>44</v>
      </c>
      <c r="T97" s="5">
        <v>40.299999999999997</v>
      </c>
      <c r="U97" s="5">
        <v>39</v>
      </c>
      <c r="V97" s="5">
        <v>41.5</v>
      </c>
      <c r="W97" s="5">
        <v>42</v>
      </c>
      <c r="X97" s="5">
        <v>41.6</v>
      </c>
      <c r="Y97" s="5">
        <v>38</v>
      </c>
      <c r="Z97" s="5">
        <v>41.3</v>
      </c>
      <c r="AC97" s="5">
        <v>38.700000000000003</v>
      </c>
      <c r="AD97" s="5">
        <v>44</v>
      </c>
      <c r="AE97" s="5">
        <v>38.5</v>
      </c>
      <c r="AF97" s="5">
        <v>40.799999999999997</v>
      </c>
      <c r="AG97" s="5">
        <v>40</v>
      </c>
      <c r="AJ97" s="5">
        <v>40</v>
      </c>
      <c r="AK97" s="5">
        <v>39</v>
      </c>
      <c r="AL97" s="5">
        <v>39</v>
      </c>
      <c r="AM97" s="5">
        <v>41.5</v>
      </c>
      <c r="AN97" s="5">
        <v>40</v>
      </c>
      <c r="AO97" s="5">
        <v>38</v>
      </c>
      <c r="AP97" s="5">
        <v>41</v>
      </c>
      <c r="AQ97" s="5">
        <v>43.5</v>
      </c>
      <c r="AR97" s="5">
        <v>41</v>
      </c>
      <c r="AS97" s="5">
        <v>39</v>
      </c>
      <c r="AT97" s="5">
        <v>41</v>
      </c>
      <c r="AU97" s="5">
        <v>40</v>
      </c>
      <c r="AV97" s="5">
        <v>40</v>
      </c>
      <c r="AW97" s="5">
        <v>40</v>
      </c>
      <c r="AX97" s="5">
        <v>39.5</v>
      </c>
      <c r="AY97" s="5">
        <v>39</v>
      </c>
    </row>
    <row r="98" spans="1:51">
      <c r="A98" s="16">
        <v>24.11724137931035</v>
      </c>
      <c r="B98" s="5">
        <v>13</v>
      </c>
      <c r="C98" s="5">
        <v>32</v>
      </c>
      <c r="D98" s="5">
        <v>31.3</v>
      </c>
      <c r="E98" s="5">
        <v>33</v>
      </c>
      <c r="F98" s="5">
        <v>33</v>
      </c>
      <c r="G98" s="5">
        <v>33</v>
      </c>
      <c r="I98" s="5">
        <v>34</v>
      </c>
      <c r="J98" s="5">
        <v>35</v>
      </c>
      <c r="K98" s="5">
        <v>31</v>
      </c>
      <c r="L98" s="5">
        <v>34</v>
      </c>
      <c r="M98" s="5">
        <v>32</v>
      </c>
      <c r="N98" s="5">
        <v>32.799999999999997</v>
      </c>
      <c r="O98" s="5">
        <v>32</v>
      </c>
      <c r="P98" s="5">
        <v>32</v>
      </c>
      <c r="Q98" s="5">
        <v>30.5</v>
      </c>
      <c r="R98" s="5">
        <v>32</v>
      </c>
      <c r="S98" s="5">
        <v>35</v>
      </c>
      <c r="T98" s="5">
        <v>33</v>
      </c>
      <c r="U98" s="5">
        <v>31</v>
      </c>
      <c r="V98" s="5">
        <v>34.5</v>
      </c>
      <c r="W98" s="5">
        <v>33</v>
      </c>
      <c r="X98" s="5">
        <v>34</v>
      </c>
      <c r="Y98" s="5">
        <v>31.7</v>
      </c>
      <c r="Z98" s="5">
        <v>33</v>
      </c>
      <c r="AA98" s="5">
        <v>34</v>
      </c>
      <c r="AB98" s="5">
        <v>32</v>
      </c>
      <c r="AC98" s="5">
        <v>31</v>
      </c>
      <c r="AD98" s="5">
        <v>35</v>
      </c>
      <c r="AE98" s="5">
        <v>31</v>
      </c>
      <c r="AF98" s="5">
        <v>33</v>
      </c>
      <c r="AG98" s="5">
        <v>33</v>
      </c>
      <c r="AJ98" s="5">
        <v>31.5</v>
      </c>
      <c r="AK98" s="5">
        <v>31.1</v>
      </c>
      <c r="AL98" s="5">
        <v>32</v>
      </c>
      <c r="AM98" s="5">
        <v>33.1</v>
      </c>
      <c r="AN98" s="5">
        <v>31</v>
      </c>
      <c r="AO98" s="5">
        <v>30</v>
      </c>
      <c r="AP98" s="5">
        <v>31.5</v>
      </c>
      <c r="AQ98" s="5">
        <v>34</v>
      </c>
      <c r="AR98" s="5">
        <v>32</v>
      </c>
      <c r="AS98" s="5">
        <v>32</v>
      </c>
      <c r="AT98" s="5">
        <v>32</v>
      </c>
      <c r="AU98" s="5">
        <v>32.5</v>
      </c>
      <c r="AV98" s="5">
        <v>32.5</v>
      </c>
      <c r="AW98" s="5">
        <v>32</v>
      </c>
      <c r="AX98" s="5">
        <v>33</v>
      </c>
      <c r="AY98" s="5">
        <v>31</v>
      </c>
    </row>
    <row r="99" spans="1:51">
      <c r="A99" s="16">
        <v>25.820689655172412</v>
      </c>
      <c r="B99" s="5">
        <v>14</v>
      </c>
      <c r="C99" s="5">
        <v>35</v>
      </c>
      <c r="D99" s="5">
        <v>33</v>
      </c>
      <c r="E99" s="5">
        <v>35</v>
      </c>
      <c r="F99" s="5">
        <v>36.200000000000003</v>
      </c>
      <c r="G99" s="5">
        <v>35.200000000000003</v>
      </c>
      <c r="I99" s="5">
        <v>36</v>
      </c>
      <c r="J99" s="5">
        <v>36.5</v>
      </c>
      <c r="K99" s="5">
        <v>34</v>
      </c>
      <c r="L99" s="5">
        <v>37.4</v>
      </c>
      <c r="M99" s="5">
        <v>35.5</v>
      </c>
      <c r="N99" s="5">
        <v>35</v>
      </c>
      <c r="O99" s="5">
        <v>33</v>
      </c>
      <c r="P99" s="5">
        <v>34</v>
      </c>
      <c r="Q99" s="5">
        <v>34.5</v>
      </c>
      <c r="S99" s="5">
        <v>37</v>
      </c>
      <c r="T99" s="5">
        <v>35.799999999999997</v>
      </c>
      <c r="U99" s="5">
        <v>33</v>
      </c>
      <c r="V99" s="5">
        <v>37</v>
      </c>
      <c r="W99" s="5">
        <v>35.799999999999997</v>
      </c>
      <c r="X99" s="5">
        <v>36.200000000000003</v>
      </c>
      <c r="Y99" s="5">
        <v>34</v>
      </c>
      <c r="Z99" s="5">
        <v>35.6</v>
      </c>
      <c r="AA99" s="5">
        <v>36.5</v>
      </c>
      <c r="AB99" s="5">
        <v>34.5</v>
      </c>
      <c r="AC99" s="5">
        <v>33.5</v>
      </c>
      <c r="AD99" s="5">
        <v>36.299999999999997</v>
      </c>
      <c r="AE99" s="5">
        <v>33</v>
      </c>
      <c r="AF99" s="5">
        <v>35.799999999999997</v>
      </c>
      <c r="AG99" s="5">
        <v>35</v>
      </c>
      <c r="AJ99" s="5">
        <v>34</v>
      </c>
      <c r="AK99" s="5">
        <v>34</v>
      </c>
      <c r="AL99" s="5">
        <v>34</v>
      </c>
      <c r="AM99" s="5">
        <v>36</v>
      </c>
      <c r="AN99" s="5">
        <v>34.5</v>
      </c>
      <c r="AO99" s="5">
        <v>34</v>
      </c>
      <c r="AP99" s="5">
        <v>34</v>
      </c>
      <c r="AQ99" s="5">
        <v>36.1</v>
      </c>
      <c r="AR99" s="5">
        <v>36</v>
      </c>
      <c r="AS99" s="5">
        <v>36.5</v>
      </c>
      <c r="AT99" s="5">
        <v>34.5</v>
      </c>
      <c r="AU99" s="5">
        <v>35</v>
      </c>
      <c r="AV99" s="5">
        <v>35</v>
      </c>
      <c r="AW99" s="5">
        <v>35</v>
      </c>
      <c r="AX99" s="5">
        <v>35.5</v>
      </c>
      <c r="AY99" s="5">
        <v>34</v>
      </c>
    </row>
    <row r="100" spans="1:51">
      <c r="A100" s="16">
        <v>33.948275862068968</v>
      </c>
      <c r="B100" s="5">
        <v>7</v>
      </c>
      <c r="D100" s="5">
        <v>47</v>
      </c>
      <c r="E100" s="5">
        <v>52.5</v>
      </c>
      <c r="F100" s="5">
        <v>49</v>
      </c>
      <c r="G100" s="5">
        <v>45</v>
      </c>
      <c r="H100" s="5">
        <v>47</v>
      </c>
      <c r="I100" s="5">
        <v>48</v>
      </c>
      <c r="J100" s="5">
        <v>49</v>
      </c>
      <c r="K100" s="5">
        <v>48</v>
      </c>
      <c r="L100" s="5">
        <v>49</v>
      </c>
      <c r="M100" s="5">
        <v>47</v>
      </c>
      <c r="N100" s="5">
        <v>48.2</v>
      </c>
      <c r="O100" s="5">
        <v>52</v>
      </c>
      <c r="P100" s="5">
        <v>45.5</v>
      </c>
      <c r="Q100" s="5">
        <v>45</v>
      </c>
      <c r="R100" s="5">
        <v>49</v>
      </c>
      <c r="S100" s="5">
        <v>54</v>
      </c>
      <c r="T100" s="5">
        <v>47</v>
      </c>
      <c r="U100" s="5">
        <v>48</v>
      </c>
      <c r="V100" s="5">
        <v>50</v>
      </c>
      <c r="W100" s="5">
        <v>46</v>
      </c>
      <c r="X100" s="5">
        <v>49</v>
      </c>
      <c r="Y100" s="5">
        <v>47</v>
      </c>
      <c r="Z100" s="5">
        <v>47</v>
      </c>
      <c r="AA100" s="5">
        <v>52</v>
      </c>
      <c r="AB100" s="5">
        <v>49</v>
      </c>
      <c r="AC100" s="5">
        <v>47</v>
      </c>
      <c r="AD100" s="5">
        <v>50.5</v>
      </c>
      <c r="AE100" s="5">
        <v>47</v>
      </c>
      <c r="AF100" s="5">
        <v>46</v>
      </c>
      <c r="AG100" s="5">
        <v>49</v>
      </c>
      <c r="AH100" s="5">
        <v>47</v>
      </c>
      <c r="AI100" s="5">
        <v>53</v>
      </c>
      <c r="AK100" s="5">
        <v>50</v>
      </c>
      <c r="AL100" s="5">
        <v>49</v>
      </c>
      <c r="AN100" s="5">
        <v>44</v>
      </c>
      <c r="AO100" s="5">
        <v>48</v>
      </c>
      <c r="AP100" s="5">
        <v>48</v>
      </c>
      <c r="AQ100" s="5">
        <v>53</v>
      </c>
      <c r="AS100" s="5">
        <v>49</v>
      </c>
      <c r="AT100" s="5">
        <v>48</v>
      </c>
      <c r="AU100" s="5">
        <v>49</v>
      </c>
      <c r="AV100" s="5">
        <v>47</v>
      </c>
      <c r="AW100" s="5">
        <v>45</v>
      </c>
      <c r="AX100" s="5">
        <v>46</v>
      </c>
      <c r="AY100" s="5">
        <v>46</v>
      </c>
    </row>
    <row r="101" spans="1:51">
      <c r="A101" s="16">
        <v>12.372413793103449</v>
      </c>
      <c r="B101" s="5">
        <v>8</v>
      </c>
      <c r="D101" s="5">
        <v>15.3</v>
      </c>
      <c r="E101" s="5">
        <v>16.5</v>
      </c>
      <c r="F101" s="5">
        <v>15</v>
      </c>
      <c r="G101" s="5">
        <v>19</v>
      </c>
      <c r="H101" s="5">
        <v>13</v>
      </c>
      <c r="I101" s="5">
        <v>18</v>
      </c>
      <c r="J101" s="5">
        <v>19</v>
      </c>
      <c r="K101" s="5">
        <v>15.5</v>
      </c>
      <c r="L101" s="5">
        <v>16</v>
      </c>
      <c r="M101" s="5">
        <v>14</v>
      </c>
      <c r="N101" s="5">
        <v>18</v>
      </c>
      <c r="O101" s="5">
        <v>18</v>
      </c>
      <c r="P101" s="5">
        <v>17</v>
      </c>
      <c r="Q101" s="5">
        <v>18</v>
      </c>
      <c r="R101" s="5">
        <v>17</v>
      </c>
      <c r="S101" s="5">
        <v>16</v>
      </c>
      <c r="T101" s="5">
        <v>19</v>
      </c>
      <c r="U101" s="5">
        <v>20</v>
      </c>
      <c r="V101" s="5">
        <v>16</v>
      </c>
      <c r="W101" s="5">
        <v>18.5</v>
      </c>
      <c r="X101" s="5">
        <v>19</v>
      </c>
      <c r="Y101" s="5">
        <v>17</v>
      </c>
      <c r="Z101" s="5">
        <v>18.5</v>
      </c>
      <c r="AA101" s="5">
        <v>18.5</v>
      </c>
      <c r="AB101" s="5">
        <v>19</v>
      </c>
      <c r="AC101" s="5">
        <v>16.5</v>
      </c>
      <c r="AD101" s="5">
        <v>18.5</v>
      </c>
      <c r="AE101" s="5">
        <v>15</v>
      </c>
      <c r="AF101" s="5">
        <v>19.5</v>
      </c>
      <c r="AG101" s="5">
        <v>15.5</v>
      </c>
      <c r="AH101" s="5">
        <v>17</v>
      </c>
      <c r="AI101" s="5">
        <v>18</v>
      </c>
      <c r="AK101" s="5">
        <v>16.5</v>
      </c>
      <c r="AL101" s="5">
        <v>17</v>
      </c>
      <c r="AM101" s="5">
        <v>20</v>
      </c>
      <c r="AN101" s="5">
        <v>19</v>
      </c>
      <c r="AO101" s="5">
        <v>17.5</v>
      </c>
      <c r="AP101" s="5">
        <v>17.5</v>
      </c>
      <c r="AQ101" s="5">
        <v>19</v>
      </c>
      <c r="AR101" s="5">
        <v>19</v>
      </c>
      <c r="AS101" s="5">
        <v>18</v>
      </c>
      <c r="AT101" s="5">
        <v>17</v>
      </c>
      <c r="AV101" s="5">
        <v>19</v>
      </c>
      <c r="AW101" s="5">
        <v>15</v>
      </c>
      <c r="AX101" s="5">
        <v>18</v>
      </c>
      <c r="AY101" s="5">
        <v>18</v>
      </c>
    </row>
    <row r="102" spans="1:51">
      <c r="A102" s="23" t="s">
        <v>0</v>
      </c>
      <c r="B102" s="5"/>
      <c r="C102" s="6">
        <f>C89</f>
        <v>4680</v>
      </c>
      <c r="D102" s="6">
        <f>D89</f>
        <v>4751</v>
      </c>
      <c r="E102" s="6">
        <f t="shared" ref="E102:AY102" si="36">E89</f>
        <v>4752</v>
      </c>
      <c r="F102" s="6">
        <f t="shared" si="36"/>
        <v>4753</v>
      </c>
      <c r="G102" s="6">
        <f t="shared" si="36"/>
        <v>4755</v>
      </c>
      <c r="H102" s="6">
        <f t="shared" si="36"/>
        <v>4757</v>
      </c>
      <c r="I102" s="6">
        <f t="shared" si="36"/>
        <v>4758</v>
      </c>
      <c r="J102" s="6">
        <f t="shared" si="36"/>
        <v>4761</v>
      </c>
      <c r="K102" s="6">
        <f t="shared" si="36"/>
        <v>4762</v>
      </c>
      <c r="L102" s="6">
        <f t="shared" si="36"/>
        <v>4763</v>
      </c>
      <c r="M102" s="6">
        <f t="shared" si="36"/>
        <v>4764</v>
      </c>
      <c r="N102" s="6">
        <f t="shared" si="36"/>
        <v>4766</v>
      </c>
      <c r="O102" s="6">
        <f t="shared" si="36"/>
        <v>4768</v>
      </c>
      <c r="P102" s="6">
        <f t="shared" si="36"/>
        <v>4769</v>
      </c>
      <c r="Q102" s="6">
        <f t="shared" si="36"/>
        <v>4770</v>
      </c>
      <c r="R102" s="6">
        <f t="shared" si="36"/>
        <v>4771</v>
      </c>
      <c r="S102" s="6">
        <f t="shared" si="36"/>
        <v>4773</v>
      </c>
      <c r="T102" s="6">
        <f t="shared" si="36"/>
        <v>4774</v>
      </c>
      <c r="U102" s="6">
        <f t="shared" si="36"/>
        <v>4775</v>
      </c>
      <c r="V102" s="6">
        <f t="shared" si="36"/>
        <v>4778</v>
      </c>
      <c r="W102" s="6">
        <f t="shared" si="36"/>
        <v>4779</v>
      </c>
      <c r="X102" s="6">
        <f t="shared" si="36"/>
        <v>4781</v>
      </c>
      <c r="Y102" s="6">
        <f t="shared" si="36"/>
        <v>4782</v>
      </c>
      <c r="Z102" s="6">
        <f t="shared" si="36"/>
        <v>4783</v>
      </c>
      <c r="AA102" s="6">
        <f t="shared" si="36"/>
        <v>4784</v>
      </c>
      <c r="AB102" s="6">
        <f t="shared" si="36"/>
        <v>4787</v>
      </c>
      <c r="AC102" s="6">
        <f t="shared" si="36"/>
        <v>4788</v>
      </c>
      <c r="AD102" s="6">
        <f t="shared" si="36"/>
        <v>4789</v>
      </c>
      <c r="AE102" s="6">
        <f t="shared" si="36"/>
        <v>4790</v>
      </c>
      <c r="AF102" s="6">
        <f t="shared" si="36"/>
        <v>4791</v>
      </c>
      <c r="AG102" s="6">
        <f t="shared" si="36"/>
        <v>4793</v>
      </c>
      <c r="AH102" s="6">
        <f t="shared" si="36"/>
        <v>4843</v>
      </c>
      <c r="AI102" s="6" t="str">
        <f t="shared" si="36"/>
        <v>77 F10 10,5-13</v>
      </c>
      <c r="AJ102" s="6">
        <f t="shared" si="36"/>
        <v>120216</v>
      </c>
      <c r="AK102" s="6">
        <f t="shared" si="36"/>
        <v>120217</v>
      </c>
      <c r="AL102" s="6">
        <f t="shared" si="36"/>
        <v>120218</v>
      </c>
      <c r="AM102" s="6">
        <f t="shared" si="36"/>
        <v>120219</v>
      </c>
      <c r="AN102" s="6">
        <f t="shared" si="36"/>
        <v>120220</v>
      </c>
      <c r="AO102" s="6">
        <f t="shared" si="36"/>
        <v>120221</v>
      </c>
      <c r="AP102" s="6">
        <f t="shared" si="36"/>
        <v>120222</v>
      </c>
      <c r="AQ102" s="6">
        <f t="shared" si="36"/>
        <v>120223</v>
      </c>
      <c r="AR102" s="6">
        <f t="shared" si="36"/>
        <v>120224</v>
      </c>
      <c r="AS102" s="6">
        <f t="shared" si="36"/>
        <v>120226</v>
      </c>
      <c r="AT102" s="6">
        <f t="shared" si="36"/>
        <v>120227</v>
      </c>
      <c r="AU102" s="6">
        <f t="shared" si="36"/>
        <v>120228</v>
      </c>
      <c r="AV102" s="6">
        <f t="shared" si="36"/>
        <v>120229</v>
      </c>
      <c r="AW102" s="6">
        <f t="shared" si="36"/>
        <v>120230</v>
      </c>
      <c r="AX102" s="6">
        <f t="shared" si="36"/>
        <v>120231</v>
      </c>
      <c r="AY102" s="6">
        <f t="shared" si="36"/>
        <v>120232</v>
      </c>
    </row>
    <row r="103" spans="1:51">
      <c r="A103" s="2">
        <f>LOG10(A90)</f>
        <v>2.3227181971229638</v>
      </c>
      <c r="B103" s="5">
        <v>1</v>
      </c>
      <c r="C103" s="9"/>
      <c r="D103" s="9">
        <f t="shared" ref="D103:D114" si="37">LOG10(D90)-$A103</f>
        <v>6.6447887241568804E-2</v>
      </c>
      <c r="E103" s="9">
        <f t="shared" ref="E103:AY103" si="38">LOG10(E90)-$A103</f>
        <v>7.2608195946387344E-2</v>
      </c>
      <c r="F103" s="9">
        <f t="shared" si="38"/>
        <v>6.8216909980415519E-2</v>
      </c>
      <c r="G103" s="9">
        <f t="shared" si="38"/>
        <v>9.6411110619011975E-2</v>
      </c>
      <c r="H103" s="9">
        <f t="shared" si="38"/>
        <v>7.0857006146623824E-2</v>
      </c>
      <c r="I103" s="9">
        <f t="shared" si="38"/>
        <v>9.6411110619011975E-2</v>
      </c>
      <c r="J103" s="9">
        <f t="shared" si="38"/>
        <v>9.3922310215317051E-2</v>
      </c>
      <c r="K103" s="9">
        <f t="shared" si="38"/>
        <v>8.5521768188885794E-2</v>
      </c>
      <c r="L103" s="9">
        <f t="shared" si="38"/>
        <v>8.8059036254246159E-2</v>
      </c>
      <c r="M103" s="9">
        <f t="shared" si="38"/>
        <v>7.9543185331716337E-2</v>
      </c>
      <c r="N103" s="9">
        <f t="shared" si="38"/>
        <v>8.5521768188885794E-2</v>
      </c>
      <c r="O103" s="9">
        <f t="shared" si="38"/>
        <v>7.781979226898228E-2</v>
      </c>
      <c r="P103" s="9">
        <f t="shared" si="38"/>
        <v>5.9298845451904558E-2</v>
      </c>
      <c r="Q103" s="9">
        <f t="shared" si="38"/>
        <v>7.781979226898228E-2</v>
      </c>
      <c r="R103" s="9">
        <f t="shared" si="38"/>
        <v>7.5221811549073703E-2</v>
      </c>
      <c r="S103" s="9">
        <f t="shared" si="38"/>
        <v>0.10052767681384411</v>
      </c>
      <c r="T103" s="9">
        <f t="shared" si="38"/>
        <v>7.781979226898228E-2</v>
      </c>
      <c r="U103" s="9">
        <f t="shared" si="38"/>
        <v>7.781979226898228E-2</v>
      </c>
      <c r="V103" s="9">
        <f t="shared" si="38"/>
        <v>9.558309419678146E-2</v>
      </c>
      <c r="W103" s="9">
        <f t="shared" si="38"/>
        <v>8.9742350306997398E-2</v>
      </c>
      <c r="X103" s="9">
        <f t="shared" si="38"/>
        <v>9.7237551366794239E-2</v>
      </c>
      <c r="Y103" s="9">
        <f t="shared" si="38"/>
        <v>7.6955524358074179E-2</v>
      </c>
      <c r="Z103" s="9">
        <f t="shared" si="38"/>
        <v>7.9543185331716337E-2</v>
      </c>
      <c r="AA103" s="9">
        <f t="shared" si="38"/>
        <v>7.4352352836445146E-2</v>
      </c>
      <c r="AB103" s="9">
        <f t="shared" si="38"/>
        <v>7.781979226898228E-2</v>
      </c>
      <c r="AC103" s="9">
        <f t="shared" si="38"/>
        <v>7.5221811549073703E-2</v>
      </c>
      <c r="AD103" s="9">
        <f t="shared" si="38"/>
        <v>8.9742350306997398E-2</v>
      </c>
      <c r="AE103" s="9">
        <f t="shared" si="38"/>
        <v>7.173348370325261E-2</v>
      </c>
      <c r="AF103" s="9">
        <f t="shared" si="38"/>
        <v>0.10784057239979372</v>
      </c>
      <c r="AG103" s="9">
        <f t="shared" si="38"/>
        <v>6.6447887241568804E-2</v>
      </c>
      <c r="AH103" s="9"/>
      <c r="AI103" s="9"/>
      <c r="AJ103" s="9">
        <f t="shared" si="38"/>
        <v>7.781979226898228E-2</v>
      </c>
      <c r="AK103" s="9">
        <f t="shared" si="38"/>
        <v>8.2969589549813705E-2</v>
      </c>
      <c r="AL103" s="9">
        <f t="shared" si="38"/>
        <v>6.8216909980415519E-2</v>
      </c>
      <c r="AM103" s="9">
        <f t="shared" si="38"/>
        <v>8.2115519496974265E-2</v>
      </c>
      <c r="AN103" s="9">
        <f t="shared" si="38"/>
        <v>7.781979226898228E-2</v>
      </c>
      <c r="AO103" s="9">
        <f t="shared" si="38"/>
        <v>7.781979226898228E-2</v>
      </c>
      <c r="AP103" s="9">
        <f t="shared" si="38"/>
        <v>8.040232405285419E-2</v>
      </c>
      <c r="AQ103" s="9">
        <f t="shared" si="38"/>
        <v>8.636917232487118E-2</v>
      </c>
      <c r="AR103" s="9">
        <f t="shared" si="38"/>
        <v>8.4672707347767773E-2</v>
      </c>
      <c r="AS103" s="9">
        <f t="shared" si="38"/>
        <v>8.2969589549813705E-2</v>
      </c>
      <c r="AT103" s="9">
        <f t="shared" si="38"/>
        <v>8.8059036254246159E-2</v>
      </c>
      <c r="AU103" s="9">
        <f t="shared" si="38"/>
        <v>8.040232405285419E-2</v>
      </c>
      <c r="AV103" s="9">
        <f t="shared" si="38"/>
        <v>9.2255150847853962E-2</v>
      </c>
      <c r="AW103" s="9">
        <f t="shared" si="38"/>
        <v>7.6955524358074179E-2</v>
      </c>
      <c r="AX103" s="9">
        <f t="shared" si="38"/>
        <v>7.6089533080300864E-2</v>
      </c>
      <c r="AY103" s="9">
        <f t="shared" si="38"/>
        <v>6.5560666336675233E-2</v>
      </c>
    </row>
    <row r="104" spans="1:51">
      <c r="A104" s="2">
        <f t="shared" ref="A104:A114" si="39">LOG10(A91)</f>
        <v>1.4235283419024749</v>
      </c>
      <c r="B104" s="5">
        <v>3</v>
      </c>
      <c r="C104" s="9">
        <f t="shared" ref="C104" si="40">LOG10(C91)-$A104</f>
        <v>0.17853164942548738</v>
      </c>
      <c r="D104" s="9">
        <f t="shared" si="37"/>
        <v>0.18392668131219359</v>
      </c>
      <c r="E104" s="9">
        <f t="shared" ref="E104:AY104" si="41">LOG10(E91)-$A104</f>
        <v>0.17853164942548738</v>
      </c>
      <c r="F104" s="9">
        <f t="shared" si="41"/>
        <v>0.18177670423863446</v>
      </c>
      <c r="G104" s="9">
        <f t="shared" si="41"/>
        <v>0.17853164942548738</v>
      </c>
      <c r="H104" s="9">
        <f t="shared" si="41"/>
        <v>0.16193238760602569</v>
      </c>
      <c r="I104" s="9">
        <f t="shared" si="41"/>
        <v>0.17853164942548738</v>
      </c>
      <c r="J104" s="9">
        <f t="shared" si="41"/>
        <v>0.15853502100923378</v>
      </c>
      <c r="K104" s="9">
        <f t="shared" si="41"/>
        <v>0.1675362651240242</v>
      </c>
      <c r="L104" s="9">
        <f t="shared" si="41"/>
        <v>0.20994011367711152</v>
      </c>
      <c r="M104" s="9">
        <f t="shared" si="41"/>
        <v>0.17853164942548738</v>
      </c>
      <c r="N104" s="9">
        <f t="shared" si="41"/>
        <v>0.19136887413065962</v>
      </c>
      <c r="O104" s="9">
        <f t="shared" si="41"/>
        <v>0.19972094849542565</v>
      </c>
      <c r="P104" s="9">
        <f t="shared" si="41"/>
        <v>0.14467338216452008</v>
      </c>
      <c r="Q104" s="9">
        <f t="shared" si="41"/>
        <v>0.13876452255399974</v>
      </c>
      <c r="R104" s="9">
        <f t="shared" si="41"/>
        <v>0.19451975480961781</v>
      </c>
      <c r="S104" s="9">
        <f t="shared" si="41"/>
        <v>0.18925551481726055</v>
      </c>
      <c r="T104" s="9">
        <f t="shared" si="41"/>
        <v>0.18069771118199518</v>
      </c>
      <c r="U104" s="9">
        <f t="shared" si="41"/>
        <v>0.15625525471433521</v>
      </c>
      <c r="V104" s="9">
        <f t="shared" si="41"/>
        <v>0.17853164942548738</v>
      </c>
      <c r="W104" s="9">
        <f t="shared" si="41"/>
        <v>0.1675362651240242</v>
      </c>
      <c r="X104" s="9">
        <f t="shared" si="41"/>
        <v>0.18713182118740512</v>
      </c>
      <c r="Y104" s="9">
        <f t="shared" si="41"/>
        <v>0.1675362651240242</v>
      </c>
      <c r="Z104" s="9">
        <f t="shared" si="41"/>
        <v>0.1675362651240242</v>
      </c>
      <c r="AA104" s="9">
        <f t="shared" si="41"/>
        <v>0.15625525471433521</v>
      </c>
      <c r="AB104" s="9">
        <f t="shared" si="41"/>
        <v>0.17853164942548738</v>
      </c>
      <c r="AC104" s="9">
        <f t="shared" si="41"/>
        <v>0.15625525471433521</v>
      </c>
      <c r="AD104" s="9">
        <f t="shared" si="41"/>
        <v>0.19972094849542565</v>
      </c>
      <c r="AE104" s="9">
        <f t="shared" si="41"/>
        <v>0.13876452255399974</v>
      </c>
      <c r="AF104" s="9">
        <f t="shared" si="41"/>
        <v>0.1641826231164365</v>
      </c>
      <c r="AG104" s="9">
        <f t="shared" si="41"/>
        <v>0.20994011367711152</v>
      </c>
      <c r="AH104" s="9"/>
      <c r="AI104" s="9">
        <f t="shared" si="41"/>
        <v>0.17853164942548738</v>
      </c>
      <c r="AJ104" s="9">
        <f t="shared" si="41"/>
        <v>0.15625525471433521</v>
      </c>
      <c r="AK104" s="9">
        <f t="shared" si="41"/>
        <v>0.17853164942548738</v>
      </c>
      <c r="AL104" s="9">
        <f t="shared" si="41"/>
        <v>0.17853164942548738</v>
      </c>
      <c r="AM104" s="9">
        <f t="shared" si="41"/>
        <v>0.1675362651240242</v>
      </c>
      <c r="AN104" s="9">
        <f t="shared" si="41"/>
        <v>0.19451975480961781</v>
      </c>
      <c r="AO104" s="9">
        <f t="shared" si="41"/>
        <v>0.15625525471433521</v>
      </c>
      <c r="AP104" s="9">
        <f t="shared" si="41"/>
        <v>0.17853164942548738</v>
      </c>
      <c r="AQ104" s="9">
        <f t="shared" si="41"/>
        <v>0.18925551481726055</v>
      </c>
      <c r="AR104" s="9">
        <f t="shared" si="41"/>
        <v>0.15625525471433521</v>
      </c>
      <c r="AS104" s="9">
        <f t="shared" si="41"/>
        <v>0.18925551481726055</v>
      </c>
      <c r="AT104" s="9">
        <f t="shared" si="41"/>
        <v>0.18925551481726055</v>
      </c>
      <c r="AU104" s="9">
        <f t="shared" si="41"/>
        <v>0.1675362651240242</v>
      </c>
      <c r="AV104" s="9">
        <f t="shared" si="41"/>
        <v>0.18177670423863446</v>
      </c>
      <c r="AW104" s="9">
        <f t="shared" si="41"/>
        <v>0.15625525471433521</v>
      </c>
      <c r="AX104" s="9">
        <f t="shared" si="41"/>
        <v>0.17853164942548738</v>
      </c>
      <c r="AY104" s="9">
        <f t="shared" si="41"/>
        <v>0.17853164942548738</v>
      </c>
    </row>
    <row r="105" spans="1:51">
      <c r="A105" s="2">
        <f t="shared" si="39"/>
        <v>1.329011917768204</v>
      </c>
      <c r="B105" s="5">
        <v>4</v>
      </c>
      <c r="C105" s="9">
        <f t="shared" ref="C105" si="42">LOG10(C92)-$A105</f>
        <v>0.18950202210968348</v>
      </c>
      <c r="D105" s="9">
        <f t="shared" si="37"/>
        <v>0.15812645770898248</v>
      </c>
      <c r="E105" s="9">
        <f t="shared" ref="E105:AY105" si="43">LOG10(E92)-$A105</f>
        <v>0.16929863602139639</v>
      </c>
      <c r="F105" s="9">
        <f t="shared" si="43"/>
        <v>0.15528792157858184</v>
      </c>
      <c r="G105" s="9">
        <f t="shared" si="43"/>
        <v>0.1623497760660686</v>
      </c>
      <c r="H105" s="9">
        <f t="shared" si="43"/>
        <v>0.12123719055115711</v>
      </c>
      <c r="I105" s="9">
        <f t="shared" si="43"/>
        <v>0.14810933695145834</v>
      </c>
      <c r="J105" s="9">
        <f t="shared" si="43"/>
        <v>0.176138060551702</v>
      </c>
      <c r="K105" s="9">
        <f t="shared" si="43"/>
        <v>0.1623497760660686</v>
      </c>
      <c r="L105" s="9">
        <f t="shared" si="43"/>
        <v>0.1623497760660686</v>
      </c>
      <c r="M105" s="9">
        <f t="shared" si="43"/>
        <v>0.1623497760660686</v>
      </c>
      <c r="N105" s="9">
        <f t="shared" si="43"/>
        <v>0.176138060551702</v>
      </c>
      <c r="O105" s="9">
        <f t="shared" si="43"/>
        <v>0.15812645770898248</v>
      </c>
      <c r="P105" s="9">
        <f t="shared" si="43"/>
        <v>0.11814611357401517</v>
      </c>
      <c r="Q105" s="9">
        <f t="shared" si="43"/>
        <v>0.13338608013075204</v>
      </c>
      <c r="R105" s="9">
        <f t="shared" si="43"/>
        <v>0.176138060551702</v>
      </c>
      <c r="S105" s="9">
        <f t="shared" si="43"/>
        <v>0.14810933695145834</v>
      </c>
      <c r="T105" s="9">
        <f t="shared" si="43"/>
        <v>0.14810933695145834</v>
      </c>
      <c r="U105" s="9">
        <f t="shared" si="43"/>
        <v>0.13488107121770332</v>
      </c>
      <c r="V105" s="9">
        <f t="shared" si="43"/>
        <v>0.18950202210968348</v>
      </c>
      <c r="W105" s="9">
        <f t="shared" si="43"/>
        <v>0.1623497760660686</v>
      </c>
      <c r="X105" s="9">
        <f t="shared" si="43"/>
        <v>0.14810933695145834</v>
      </c>
      <c r="Y105" s="9">
        <f t="shared" si="43"/>
        <v>0.13338608013075204</v>
      </c>
      <c r="Z105" s="9">
        <f t="shared" si="43"/>
        <v>0.14810933695145834</v>
      </c>
      <c r="AA105" s="9">
        <f t="shared" si="43"/>
        <v>0.14810933695145834</v>
      </c>
      <c r="AB105" s="9">
        <f t="shared" si="43"/>
        <v>0.15528792157858184</v>
      </c>
      <c r="AC105" s="9">
        <f t="shared" si="43"/>
        <v>0.13338608013075204</v>
      </c>
      <c r="AD105" s="9">
        <f t="shared" si="43"/>
        <v>0.15099502518894647</v>
      </c>
      <c r="AE105" s="9">
        <f t="shared" si="43"/>
        <v>0.14810933695145834</v>
      </c>
      <c r="AF105" s="9">
        <f t="shared" si="43"/>
        <v>0.13338608013075204</v>
      </c>
      <c r="AG105" s="9">
        <f t="shared" si="43"/>
        <v>0.14810933695145834</v>
      </c>
      <c r="AH105" s="9"/>
      <c r="AI105" s="9">
        <f t="shared" si="43"/>
        <v>0.16653241977824451</v>
      </c>
      <c r="AJ105" s="9">
        <f t="shared" si="43"/>
        <v>0.14810933695145834</v>
      </c>
      <c r="AK105" s="9">
        <f t="shared" si="43"/>
        <v>0.15812645770898248</v>
      </c>
      <c r="AL105" s="9">
        <f t="shared" si="43"/>
        <v>0.14810933695145834</v>
      </c>
      <c r="AM105" s="9">
        <f t="shared" si="43"/>
        <v>0.14810933695145834</v>
      </c>
      <c r="AN105" s="9">
        <f t="shared" si="43"/>
        <v>0.14810933695145834</v>
      </c>
      <c r="AO105" s="9">
        <f t="shared" si="43"/>
        <v>0.1623497760660686</v>
      </c>
      <c r="AP105" s="9">
        <f t="shared" si="43"/>
        <v>0.1623497760660686</v>
      </c>
      <c r="AQ105" s="9"/>
      <c r="AR105" s="9">
        <f t="shared" si="43"/>
        <v>0.14810933695145834</v>
      </c>
      <c r="AS105" s="9">
        <f t="shared" si="43"/>
        <v>0.18950202210968348</v>
      </c>
      <c r="AT105" s="9">
        <f t="shared" si="43"/>
        <v>0.16653241977824451</v>
      </c>
      <c r="AU105" s="9">
        <f t="shared" si="43"/>
        <v>0.176138060551702</v>
      </c>
      <c r="AV105" s="9">
        <f t="shared" si="43"/>
        <v>0.16929863602139639</v>
      </c>
      <c r="AW105" s="9">
        <f t="shared" si="43"/>
        <v>0.12123719055115711</v>
      </c>
      <c r="AX105" s="9">
        <f t="shared" si="43"/>
        <v>0.176138060551702</v>
      </c>
      <c r="AY105" s="9">
        <f t="shared" si="43"/>
        <v>0.13338608013075204</v>
      </c>
    </row>
    <row r="106" spans="1:51">
      <c r="A106" s="2">
        <f t="shared" si="39"/>
        <v>1.6286707336010562</v>
      </c>
      <c r="B106" s="5">
        <v>5</v>
      </c>
      <c r="C106" s="9"/>
      <c r="D106" s="9">
        <f t="shared" si="37"/>
        <v>0.11951729340514428</v>
      </c>
      <c r="E106" s="9">
        <f t="shared" ref="E106:AY106" si="44">LOG10(E93)-$A106</f>
        <v>0.14584623212749337</v>
      </c>
      <c r="F106" s="9">
        <f t="shared" si="44"/>
        <v>0.13848513248112426</v>
      </c>
      <c r="G106" s="9">
        <f t="shared" si="44"/>
        <v>0.12720412207143528</v>
      </c>
      <c r="H106" s="9">
        <f t="shared" si="44"/>
        <v>0.12720412207143528</v>
      </c>
      <c r="I106" s="9">
        <f t="shared" si="44"/>
        <v>0.13475725996188115</v>
      </c>
      <c r="J106" s="9">
        <f t="shared" si="44"/>
        <v>0.14948051678258745</v>
      </c>
      <c r="K106" s="9">
        <f t="shared" si="44"/>
        <v>0.11951729340514428</v>
      </c>
      <c r="L106" s="9">
        <f t="shared" si="44"/>
        <v>0.16372095589719771</v>
      </c>
      <c r="M106" s="9">
        <f t="shared" si="44"/>
        <v>0.12720412207143528</v>
      </c>
      <c r="N106" s="9">
        <f t="shared" si="44"/>
        <v>0.14948051678258745</v>
      </c>
      <c r="O106" s="9">
        <f t="shared" si="44"/>
        <v>0.16020438217436062</v>
      </c>
      <c r="P106" s="9">
        <f t="shared" si="44"/>
        <v>0.11951729340514428</v>
      </c>
      <c r="Q106" s="9">
        <f t="shared" si="44"/>
        <v>0.11951729340514428</v>
      </c>
      <c r="R106" s="9">
        <f t="shared" si="44"/>
        <v>0.13475725996188115</v>
      </c>
      <c r="S106" s="9">
        <f t="shared" si="44"/>
        <v>0.17750924038283089</v>
      </c>
      <c r="T106" s="9">
        <f t="shared" si="44"/>
        <v>0.12720412207143528</v>
      </c>
      <c r="U106" s="9">
        <f t="shared" si="44"/>
        <v>0.14948051678258745</v>
      </c>
      <c r="V106" s="9">
        <f t="shared" si="44"/>
        <v>0.14218127804108804</v>
      </c>
      <c r="W106" s="9">
        <f t="shared" si="44"/>
        <v>0.14948051678258745</v>
      </c>
      <c r="X106" s="9">
        <f t="shared" si="44"/>
        <v>0.14948051678258745</v>
      </c>
      <c r="Y106" s="9">
        <f t="shared" si="44"/>
        <v>0.13475725996188115</v>
      </c>
      <c r="Z106" s="9">
        <f t="shared" si="44"/>
        <v>0.13848513248112426</v>
      </c>
      <c r="AA106" s="9">
        <f t="shared" si="44"/>
        <v>0.16720928374301902</v>
      </c>
      <c r="AB106" s="9">
        <f t="shared" si="44"/>
        <v>0.14218127804108804</v>
      </c>
      <c r="AC106" s="9">
        <f t="shared" si="44"/>
        <v>0.11951729340514428</v>
      </c>
      <c r="AD106" s="9">
        <f t="shared" si="44"/>
        <v>0.15665910140971095</v>
      </c>
      <c r="AE106" s="9">
        <f t="shared" si="44"/>
        <v>0.11951729340514428</v>
      </c>
      <c r="AF106" s="9">
        <f t="shared" si="44"/>
        <v>0.14218127804108804</v>
      </c>
      <c r="AG106" s="9">
        <f t="shared" si="44"/>
        <v>0.13475725996188115</v>
      </c>
      <c r="AH106" s="9">
        <f t="shared" si="44"/>
        <v>0.11951729340514428</v>
      </c>
      <c r="AI106" s="9">
        <f t="shared" si="44"/>
        <v>0.15665910140971095</v>
      </c>
      <c r="AJ106" s="9">
        <f t="shared" si="44"/>
        <v>0.13475725996188115</v>
      </c>
      <c r="AK106" s="9">
        <f t="shared" si="44"/>
        <v>0.14948051678258745</v>
      </c>
      <c r="AL106" s="9">
        <f t="shared" si="44"/>
        <v>0.12720412207143528</v>
      </c>
      <c r="AM106" s="9"/>
      <c r="AN106" s="9">
        <f t="shared" si="44"/>
        <v>0.12720412207143528</v>
      </c>
      <c r="AO106" s="9">
        <f t="shared" si="44"/>
        <v>0.13475725996188115</v>
      </c>
      <c r="AP106" s="9">
        <f t="shared" si="44"/>
        <v>0.14218127804108804</v>
      </c>
      <c r="AQ106" s="9">
        <f t="shared" si="44"/>
        <v>0.16372095589719771</v>
      </c>
      <c r="AR106" s="9">
        <f t="shared" si="44"/>
        <v>0.15665910140971095</v>
      </c>
      <c r="AS106" s="9">
        <f t="shared" si="44"/>
        <v>0.15665910140971095</v>
      </c>
      <c r="AT106" s="9">
        <f t="shared" si="44"/>
        <v>0.13475725996188115</v>
      </c>
      <c r="AU106" s="9">
        <f t="shared" si="44"/>
        <v>0.13475725996188115</v>
      </c>
      <c r="AV106" s="9">
        <f t="shared" si="44"/>
        <v>0.14218127804108804</v>
      </c>
      <c r="AW106" s="9">
        <f t="shared" si="44"/>
        <v>0.1116919558931877</v>
      </c>
      <c r="AX106" s="9">
        <f t="shared" si="44"/>
        <v>0.13475725996188115</v>
      </c>
      <c r="AY106" s="9">
        <f t="shared" si="44"/>
        <v>0.12720412207143528</v>
      </c>
    </row>
    <row r="107" spans="1:51">
      <c r="A107" s="2">
        <f t="shared" si="39"/>
        <v>1.4284699409124848</v>
      </c>
      <c r="B107" s="5">
        <v>6</v>
      </c>
      <c r="C107" s="9"/>
      <c r="D107" s="9">
        <f t="shared" si="37"/>
        <v>0.13382292354398984</v>
      </c>
      <c r="E107" s="9">
        <f t="shared" ref="E107:AY107" si="45">LOG10(E94)-$A107</f>
        <v>0.1625946661140143</v>
      </c>
      <c r="F107" s="9">
        <f t="shared" si="45"/>
        <v>0.12175841214260918</v>
      </c>
      <c r="G107" s="9">
        <f t="shared" si="45"/>
        <v>0.11559810343779087</v>
      </c>
      <c r="H107" s="9">
        <f t="shared" si="45"/>
        <v>0.13973178315451018</v>
      </c>
      <c r="I107" s="9">
        <f t="shared" si="45"/>
        <v>0.12783255985480246</v>
      </c>
      <c r="J107" s="9">
        <f t="shared" si="45"/>
        <v>0.1625946661140143</v>
      </c>
      <c r="K107" s="9">
        <f t="shared" si="45"/>
        <v>0.13382292354398984</v>
      </c>
      <c r="L107" s="9">
        <f t="shared" si="45"/>
        <v>0.15131365570432531</v>
      </c>
      <c r="M107" s="9">
        <f t="shared" si="45"/>
        <v>0.13973178315451018</v>
      </c>
      <c r="N107" s="9">
        <f t="shared" si="45"/>
        <v>0.15131365570432531</v>
      </c>
      <c r="O107" s="9">
        <f t="shared" si="45"/>
        <v>0.15131365570432531</v>
      </c>
      <c r="P107" s="9">
        <f t="shared" si="45"/>
        <v>0.12783255985480246</v>
      </c>
      <c r="Q107" s="9">
        <f t="shared" si="45"/>
        <v>0.12175841214260918</v>
      </c>
      <c r="R107" s="9">
        <f t="shared" si="45"/>
        <v>0.12783255985480246</v>
      </c>
      <c r="S107" s="9">
        <f t="shared" si="45"/>
        <v>0.15699078859601578</v>
      </c>
      <c r="T107" s="9">
        <f t="shared" si="45"/>
        <v>0.15131365570432531</v>
      </c>
      <c r="U107" s="9">
        <f t="shared" si="45"/>
        <v>0.14207299896941272</v>
      </c>
      <c r="V107" s="9">
        <f t="shared" si="45"/>
        <v>0.1625946661140143</v>
      </c>
      <c r="W107" s="9">
        <f t="shared" si="45"/>
        <v>0.1625946661140143</v>
      </c>
      <c r="X107" s="9">
        <f t="shared" si="45"/>
        <v>0.13382292354398984</v>
      </c>
      <c r="Y107" s="9">
        <f t="shared" si="45"/>
        <v>0.13973178315451018</v>
      </c>
      <c r="Z107" s="9">
        <f t="shared" si="45"/>
        <v>0.1625946661140143</v>
      </c>
      <c r="AA107" s="9">
        <f t="shared" si="45"/>
        <v>0.16370681648338192</v>
      </c>
      <c r="AB107" s="9">
        <f t="shared" si="45"/>
        <v>0.13973178315451018</v>
      </c>
      <c r="AC107" s="9">
        <f t="shared" si="45"/>
        <v>0.11559810343779087</v>
      </c>
      <c r="AD107" s="9">
        <f t="shared" si="45"/>
        <v>0.1625946661140143</v>
      </c>
      <c r="AE107" s="9">
        <f t="shared" si="45"/>
        <v>0.12783255985480246</v>
      </c>
      <c r="AF107" s="9">
        <f t="shared" si="45"/>
        <v>0.12783255985480246</v>
      </c>
      <c r="AG107" s="9">
        <f t="shared" si="45"/>
        <v>0.1625946661140143</v>
      </c>
      <c r="AH107" s="9">
        <f t="shared" si="45"/>
        <v>0.13973178315451018</v>
      </c>
      <c r="AI107" s="9">
        <f t="shared" si="45"/>
        <v>0.15131365570432531</v>
      </c>
      <c r="AJ107" s="9">
        <f t="shared" si="45"/>
        <v>0.15131365570432531</v>
      </c>
      <c r="AK107" s="9">
        <f t="shared" si="45"/>
        <v>0.13973178315451018</v>
      </c>
      <c r="AL107" s="9"/>
      <c r="AM107" s="9"/>
      <c r="AN107" s="9">
        <f t="shared" si="45"/>
        <v>0.12783255985480246</v>
      </c>
      <c r="AO107" s="9">
        <f t="shared" si="45"/>
        <v>0.13973178315451018</v>
      </c>
      <c r="AP107" s="9">
        <f t="shared" si="45"/>
        <v>0.13973178315451018</v>
      </c>
      <c r="AQ107" s="9">
        <f t="shared" si="45"/>
        <v>0.16812715471397532</v>
      </c>
      <c r="AR107" s="9">
        <f t="shared" si="45"/>
        <v>0.1625946661140143</v>
      </c>
      <c r="AS107" s="9">
        <f t="shared" si="45"/>
        <v>0.1625946661140143</v>
      </c>
      <c r="AT107" s="9">
        <f t="shared" si="45"/>
        <v>0.13973178315451018</v>
      </c>
      <c r="AU107" s="9">
        <f t="shared" si="45"/>
        <v>0.12903726099317314</v>
      </c>
      <c r="AV107" s="9">
        <f t="shared" si="45"/>
        <v>0.11559810343779087</v>
      </c>
      <c r="AW107" s="9">
        <f t="shared" si="45"/>
        <v>0.13973178315451018</v>
      </c>
      <c r="AX107" s="9">
        <f t="shared" si="45"/>
        <v>0.15359342199922388</v>
      </c>
      <c r="AY107" s="9">
        <f t="shared" si="45"/>
        <v>0.13973178315451018</v>
      </c>
    </row>
    <row r="108" spans="1:51">
      <c r="A108" s="2">
        <f t="shared" si="39"/>
        <v>1.5882910298599249</v>
      </c>
      <c r="B108" s="5">
        <v>10</v>
      </c>
      <c r="C108" s="9">
        <f t="shared" ref="C108" si="46">LOG10(C95)-$A108</f>
        <v>0.11067897447609387</v>
      </c>
      <c r="D108" s="9">
        <f t="shared" si="37"/>
        <v>0.10190505016858875</v>
      </c>
      <c r="E108" s="9">
        <f t="shared" ref="E108:AY108" si="47">LOG10(E95)-$A108</f>
        <v>0.12771231377487435</v>
      </c>
      <c r="F108" s="9">
        <f t="shared" si="47"/>
        <v>0.12771231377487435</v>
      </c>
      <c r="G108" s="9">
        <f t="shared" si="47"/>
        <v>0.13186827354603192</v>
      </c>
      <c r="H108" s="9">
        <f t="shared" si="47"/>
        <v>0.11067897447609387</v>
      </c>
      <c r="I108" s="9">
        <f t="shared" si="47"/>
        <v>0.14410272996304374</v>
      </c>
      <c r="J108" s="9">
        <f t="shared" si="47"/>
        <v>0.11927914623801139</v>
      </c>
      <c r="K108" s="9">
        <f t="shared" si="47"/>
        <v>0.12771231377487435</v>
      </c>
      <c r="L108" s="9">
        <f t="shared" si="47"/>
        <v>0.15989699714627559</v>
      </c>
      <c r="M108" s="9">
        <f t="shared" si="47"/>
        <v>0.13186827354603192</v>
      </c>
      <c r="N108" s="9">
        <f t="shared" si="47"/>
        <v>0.12771231377487435</v>
      </c>
      <c r="O108" s="9">
        <f t="shared" si="47"/>
        <v>0.11927914623801139</v>
      </c>
      <c r="P108" s="9">
        <f t="shared" si="47"/>
        <v>0.11927914623801139</v>
      </c>
      <c r="Q108" s="9">
        <f t="shared" si="47"/>
        <v>8.8402579764941702E-2</v>
      </c>
      <c r="R108" s="9">
        <f t="shared" si="47"/>
        <v>0.11067897447609387</v>
      </c>
      <c r="S108" s="9">
        <f t="shared" si="47"/>
        <v>0.15989699714627559</v>
      </c>
      <c r="T108" s="9">
        <f t="shared" si="47"/>
        <v>0.11067897447609387</v>
      </c>
      <c r="U108" s="9">
        <f t="shared" si="47"/>
        <v>0.10190505016858875</v>
      </c>
      <c r="V108" s="9">
        <f t="shared" si="47"/>
        <v>0.15207165963431901</v>
      </c>
      <c r="W108" s="9">
        <f t="shared" si="47"/>
        <v>0.14410272996304374</v>
      </c>
      <c r="X108" s="9">
        <f t="shared" si="47"/>
        <v>0.14410272996304374</v>
      </c>
      <c r="Y108" s="9">
        <f t="shared" si="47"/>
        <v>0.11927914623801139</v>
      </c>
      <c r="Z108" s="9">
        <f t="shared" si="47"/>
        <v>0.12351619918126611</v>
      </c>
      <c r="AA108" s="9">
        <f t="shared" si="47"/>
        <v>0.14410272996304374</v>
      </c>
      <c r="AB108" s="9">
        <f t="shared" si="47"/>
        <v>0.13186827354603192</v>
      </c>
      <c r="AC108" s="9">
        <f t="shared" si="47"/>
        <v>0.11067897447609387</v>
      </c>
      <c r="AD108" s="9">
        <f t="shared" si="47"/>
        <v>0.13598483974086406</v>
      </c>
      <c r="AE108" s="9">
        <f t="shared" si="47"/>
        <v>0.10631416907364377</v>
      </c>
      <c r="AF108" s="9">
        <f t="shared" si="47"/>
        <v>0.13598483974086406</v>
      </c>
      <c r="AG108" s="9">
        <f t="shared" si="47"/>
        <v>0.12771231377487435</v>
      </c>
      <c r="AH108" s="9"/>
      <c r="AI108" s="9"/>
      <c r="AJ108" s="9">
        <f t="shared" si="47"/>
        <v>0.12854669343959957</v>
      </c>
      <c r="AK108" s="9">
        <f t="shared" si="47"/>
        <v>0.15207165963431901</v>
      </c>
      <c r="AL108" s="9">
        <f t="shared" si="47"/>
        <v>0.11067897447609387</v>
      </c>
      <c r="AM108" s="9">
        <f t="shared" si="47"/>
        <v>0.13598483974086406</v>
      </c>
      <c r="AN108" s="9">
        <f t="shared" si="47"/>
        <v>0.12351619918126611</v>
      </c>
      <c r="AO108" s="9">
        <f t="shared" si="47"/>
        <v>0.14410272996304374</v>
      </c>
      <c r="AP108" s="9">
        <f t="shared" si="47"/>
        <v>0.14410272996304374</v>
      </c>
      <c r="AQ108" s="9">
        <f t="shared" si="47"/>
        <v>0.15207165963431901</v>
      </c>
      <c r="AR108" s="9">
        <f t="shared" si="47"/>
        <v>0.12771231377487435</v>
      </c>
      <c r="AS108" s="9">
        <f t="shared" si="47"/>
        <v>0.14810547241671768</v>
      </c>
      <c r="AT108" s="9">
        <f t="shared" si="47"/>
        <v>0.14410272996304374</v>
      </c>
      <c r="AU108" s="9">
        <f t="shared" si="47"/>
        <v>0.11927914623801139</v>
      </c>
      <c r="AV108" s="9">
        <f t="shared" si="47"/>
        <v>0.12771231377487435</v>
      </c>
      <c r="AW108" s="9"/>
      <c r="AX108" s="9">
        <f t="shared" si="47"/>
        <v>0.12771231377487435</v>
      </c>
      <c r="AY108" s="9">
        <f t="shared" si="47"/>
        <v>0.11927914623801139</v>
      </c>
    </row>
    <row r="109" spans="1:51">
      <c r="A109" s="2">
        <f t="shared" si="39"/>
        <v>1.5857718008670616</v>
      </c>
      <c r="B109" s="5">
        <v>11</v>
      </c>
      <c r="C109" s="9">
        <f t="shared" ref="C109" si="48">LOG10(C96)-$A109</f>
        <v>0.13850406873372734</v>
      </c>
      <c r="D109" s="9">
        <f t="shared" si="37"/>
        <v>0.12179837523087467</v>
      </c>
      <c r="E109" s="9">
        <f t="shared" ref="E109:AY109" si="49">LOG10(E96)-$A109</f>
        <v>0.16319106038909981</v>
      </c>
      <c r="F109" s="9">
        <f t="shared" si="49"/>
        <v>0.14742546423950786</v>
      </c>
      <c r="G109" s="9">
        <f t="shared" si="49"/>
        <v>0.15459088862718229</v>
      </c>
      <c r="H109" s="9"/>
      <c r="I109" s="9">
        <f t="shared" si="49"/>
        <v>0.16241622613913886</v>
      </c>
      <c r="J109" s="9">
        <f t="shared" si="49"/>
        <v>0.17010305480542987</v>
      </c>
      <c r="K109" s="9">
        <f t="shared" si="49"/>
        <v>0.14662195895590702</v>
      </c>
      <c r="L109" s="9">
        <f t="shared" si="49"/>
        <v>0.17010305480542987</v>
      </c>
      <c r="M109" s="9">
        <f t="shared" si="49"/>
        <v>0.14662195895590702</v>
      </c>
      <c r="N109" s="9">
        <f t="shared" si="49"/>
        <v>0.15852118225561473</v>
      </c>
      <c r="O109" s="9">
        <f t="shared" si="49"/>
        <v>0.15459088862718229</v>
      </c>
      <c r="P109" s="9">
        <f t="shared" si="49"/>
        <v>0.13023154276773763</v>
      </c>
      <c r="Q109" s="9">
        <f t="shared" si="49"/>
        <v>0.10442427916145203</v>
      </c>
      <c r="R109" s="9"/>
      <c r="S109" s="9">
        <f t="shared" si="49"/>
        <v>0.17010305480542987</v>
      </c>
      <c r="T109" s="9">
        <f t="shared" si="49"/>
        <v>0.14662195895590702</v>
      </c>
      <c r="U109" s="9">
        <f t="shared" si="49"/>
        <v>0.14013983142798669</v>
      </c>
      <c r="V109" s="9">
        <f t="shared" si="49"/>
        <v>0.16627664695237687</v>
      </c>
      <c r="W109" s="9">
        <f t="shared" si="49"/>
        <v>0.15459088862718229</v>
      </c>
      <c r="X109" s="9">
        <f t="shared" si="49"/>
        <v>0.16241622613913886</v>
      </c>
      <c r="Y109" s="9">
        <f t="shared" si="49"/>
        <v>0.14662195895590702</v>
      </c>
      <c r="Z109" s="9">
        <f t="shared" si="49"/>
        <v>0.15616727686213738</v>
      </c>
      <c r="AA109" s="9">
        <f t="shared" si="49"/>
        <v>0.17010305480542987</v>
      </c>
      <c r="AB109" s="9">
        <f t="shared" si="49"/>
        <v>0.14662195895590702</v>
      </c>
      <c r="AC109" s="9">
        <f t="shared" si="49"/>
        <v>0.1343875025388952</v>
      </c>
      <c r="AD109" s="9">
        <f t="shared" si="49"/>
        <v>0.17010305480542987</v>
      </c>
      <c r="AE109" s="9">
        <f t="shared" si="49"/>
        <v>0.13850406873372734</v>
      </c>
      <c r="AF109" s="9">
        <f t="shared" si="49"/>
        <v>0.15459088862718229</v>
      </c>
      <c r="AG109" s="9">
        <f t="shared" si="49"/>
        <v>0.14662195895590702</v>
      </c>
      <c r="AH109" s="9"/>
      <c r="AI109" s="9"/>
      <c r="AJ109" s="9">
        <f t="shared" si="49"/>
        <v>0.15616727686213738</v>
      </c>
      <c r="AK109" s="9">
        <f t="shared" si="49"/>
        <v>0.16241622613913886</v>
      </c>
      <c r="AL109" s="9">
        <f t="shared" si="49"/>
        <v>0.14258198115416687</v>
      </c>
      <c r="AM109" s="9">
        <f t="shared" si="49"/>
        <v>0.15459088862718229</v>
      </c>
      <c r="AN109" s="9">
        <f t="shared" si="49"/>
        <v>0.14662195895590702</v>
      </c>
      <c r="AO109" s="9">
        <f t="shared" si="49"/>
        <v>0.16627664695237687</v>
      </c>
      <c r="AP109" s="9">
        <f t="shared" si="49"/>
        <v>0.18508021077508263</v>
      </c>
      <c r="AQ109" s="9">
        <f t="shared" si="49"/>
        <v>0.17389604382256896</v>
      </c>
      <c r="AR109" s="9">
        <f t="shared" si="49"/>
        <v>0.15459088862718229</v>
      </c>
      <c r="AS109" s="9">
        <f t="shared" si="49"/>
        <v>0.15459088862718229</v>
      </c>
      <c r="AT109" s="9">
        <f t="shared" si="49"/>
        <v>0.15459088862718229</v>
      </c>
      <c r="AU109" s="9">
        <f t="shared" si="49"/>
        <v>0.14662195895590702</v>
      </c>
      <c r="AV109" s="9">
        <f t="shared" si="49"/>
        <v>0.16241622613913886</v>
      </c>
      <c r="AW109" s="9">
        <f t="shared" si="49"/>
        <v>0.12179837523087467</v>
      </c>
      <c r="AX109" s="9">
        <f t="shared" si="49"/>
        <v>0.15459088862718229</v>
      </c>
      <c r="AY109" s="9">
        <f t="shared" si="49"/>
        <v>0.14662195895590702</v>
      </c>
    </row>
    <row r="110" spans="1:51">
      <c r="A110" s="2">
        <f t="shared" si="39"/>
        <v>1.4710386699273243</v>
      </c>
      <c r="B110" s="5">
        <v>12</v>
      </c>
      <c r="C110" s="9">
        <f t="shared" ref="C110" si="50">LOG10(C97)-$A110</f>
        <v>0.12555842569913578</v>
      </c>
      <c r="D110" s="9">
        <f t="shared" si="37"/>
        <v>0.10299259780039449</v>
      </c>
      <c r="E110" s="9">
        <f t="shared" ref="E110:AY110" si="51">LOG10(E97)-$A110</f>
        <v>0.15221062047057621</v>
      </c>
      <c r="F110" s="9">
        <f t="shared" si="51"/>
        <v>0.13102132140063794</v>
      </c>
      <c r="G110" s="9">
        <f t="shared" si="51"/>
        <v>0.12335388044810225</v>
      </c>
      <c r="H110" s="9"/>
      <c r="I110" s="9">
        <f t="shared" si="51"/>
        <v>0.13102132140063794</v>
      </c>
      <c r="J110" s="9">
        <f t="shared" si="51"/>
        <v>0.16242978565226207</v>
      </c>
      <c r="K110" s="9">
        <f t="shared" si="51"/>
        <v>0.12002593709917475</v>
      </c>
      <c r="L110" s="9">
        <f t="shared" si="51"/>
        <v>0.14385854610581017</v>
      </c>
      <c r="M110" s="9">
        <f t="shared" si="51"/>
        <v>0.13102132140063794</v>
      </c>
      <c r="N110" s="9">
        <f t="shared" si="51"/>
        <v>0.16040509908584766</v>
      </c>
      <c r="O110" s="9">
        <f t="shared" si="51"/>
        <v>0.12555842569913578</v>
      </c>
      <c r="P110" s="9">
        <f t="shared" si="51"/>
        <v>0.12555842569913578</v>
      </c>
      <c r="Q110" s="9">
        <f t="shared" si="51"/>
        <v>9.125419452915029E-2</v>
      </c>
      <c r="R110" s="9">
        <f t="shared" si="51"/>
        <v>0.10874492668948577</v>
      </c>
      <c r="S110" s="9">
        <f t="shared" si="51"/>
        <v>0.17241400655886308</v>
      </c>
      <c r="T110" s="9">
        <f t="shared" si="51"/>
        <v>0.13426637621378501</v>
      </c>
      <c r="U110" s="9">
        <f t="shared" si="51"/>
        <v>0.12002593709917475</v>
      </c>
      <c r="V110" s="9">
        <f t="shared" si="51"/>
        <v>0.14700942678476836</v>
      </c>
      <c r="W110" s="9">
        <f t="shared" si="51"/>
        <v>0.15221062047057621</v>
      </c>
      <c r="X110" s="9">
        <f t="shared" si="51"/>
        <v>0.14805466069941842</v>
      </c>
      <c r="Y110" s="9">
        <f t="shared" si="51"/>
        <v>0.10874492668948577</v>
      </c>
      <c r="Z110" s="9">
        <f t="shared" si="51"/>
        <v>0.14491138172907658</v>
      </c>
      <c r="AA110" s="9"/>
      <c r="AB110" s="9"/>
      <c r="AC110" s="9">
        <f t="shared" si="51"/>
        <v>0.11667229509158705</v>
      </c>
      <c r="AD110" s="9">
        <f t="shared" si="51"/>
        <v>0.17241400655886308</v>
      </c>
      <c r="AE110" s="9">
        <f t="shared" si="51"/>
        <v>0.11442205958117624</v>
      </c>
      <c r="AF110" s="9">
        <f t="shared" si="51"/>
        <v>0.13962149316255568</v>
      </c>
      <c r="AG110" s="9">
        <f t="shared" si="51"/>
        <v>0.13102132140063794</v>
      </c>
      <c r="AH110" s="9"/>
      <c r="AI110" s="9"/>
      <c r="AJ110" s="9">
        <f t="shared" si="51"/>
        <v>0.13102132140063794</v>
      </c>
      <c r="AK110" s="9">
        <f t="shared" si="51"/>
        <v>0.12002593709917475</v>
      </c>
      <c r="AL110" s="9">
        <f t="shared" si="51"/>
        <v>0.12002593709917475</v>
      </c>
      <c r="AM110" s="9">
        <f t="shared" si="51"/>
        <v>0.14700942678476836</v>
      </c>
      <c r="AN110" s="9">
        <f t="shared" si="51"/>
        <v>0.13102132140063794</v>
      </c>
      <c r="AO110" s="9">
        <f t="shared" si="51"/>
        <v>0.10874492668948577</v>
      </c>
      <c r="AP110" s="9">
        <f t="shared" si="51"/>
        <v>0.1417451867924111</v>
      </c>
      <c r="AQ110" s="9">
        <f t="shared" si="51"/>
        <v>0.16745058702731308</v>
      </c>
      <c r="AR110" s="9">
        <f t="shared" si="51"/>
        <v>0.1417451867924111</v>
      </c>
      <c r="AS110" s="9">
        <f t="shared" si="51"/>
        <v>0.12002593709917475</v>
      </c>
      <c r="AT110" s="9">
        <f t="shared" si="51"/>
        <v>0.1417451867924111</v>
      </c>
      <c r="AU110" s="9">
        <f t="shared" si="51"/>
        <v>0.13102132140063794</v>
      </c>
      <c r="AV110" s="9">
        <f t="shared" si="51"/>
        <v>0.13102132140063794</v>
      </c>
      <c r="AW110" s="9">
        <f t="shared" si="51"/>
        <v>0.13102132140063794</v>
      </c>
      <c r="AX110" s="9">
        <f t="shared" si="51"/>
        <v>0.12555842569913578</v>
      </c>
      <c r="AY110" s="9">
        <f t="shared" si="51"/>
        <v>0.12002593709917475</v>
      </c>
    </row>
    <row r="111" spans="1:51">
      <c r="A111" s="2">
        <f t="shared" si="39"/>
        <v>1.38232763007427</v>
      </c>
      <c r="B111" s="5">
        <v>13</v>
      </c>
      <c r="C111" s="9">
        <f t="shared" ref="C111" si="52">LOG10(C98)-$A111</f>
        <v>0.12282234824563609</v>
      </c>
      <c r="D111" s="9">
        <f t="shared" si="37"/>
        <v>0.1132167074721786</v>
      </c>
      <c r="E111" s="9">
        <f t="shared" ref="E111:AY111" si="53">LOG10(E98)-$A111</f>
        <v>0.13618630980361757</v>
      </c>
      <c r="F111" s="9">
        <f t="shared" si="53"/>
        <v>0.13618630980361757</v>
      </c>
      <c r="G111" s="9">
        <f t="shared" si="53"/>
        <v>0.13618630980361757</v>
      </c>
      <c r="H111" s="9"/>
      <c r="I111" s="9">
        <f t="shared" si="53"/>
        <v>0.14915128696798519</v>
      </c>
      <c r="J111" s="9">
        <f t="shared" si="53"/>
        <v>0.16174041427600572</v>
      </c>
      <c r="K111" s="9">
        <f t="shared" si="53"/>
        <v>0.10903406376000269</v>
      </c>
      <c r="L111" s="9">
        <f t="shared" si="53"/>
        <v>0.14915128696798519</v>
      </c>
      <c r="M111" s="9">
        <f t="shared" si="53"/>
        <v>0.12282234824563609</v>
      </c>
      <c r="N111" s="9">
        <f t="shared" si="53"/>
        <v>0.13354621363740904</v>
      </c>
      <c r="O111" s="9">
        <f t="shared" si="53"/>
        <v>0.12282234824563609</v>
      </c>
      <c r="P111" s="9">
        <f t="shared" si="53"/>
        <v>0.12282234824563609</v>
      </c>
      <c r="Q111" s="9">
        <f t="shared" si="53"/>
        <v>0.10197220927251593</v>
      </c>
      <c r="R111" s="9">
        <f t="shared" si="53"/>
        <v>0.12282234824563609</v>
      </c>
      <c r="S111" s="9">
        <f t="shared" si="53"/>
        <v>0.16174041427600572</v>
      </c>
      <c r="T111" s="9">
        <f t="shared" si="53"/>
        <v>0.13618630980361757</v>
      </c>
      <c r="U111" s="9">
        <f t="shared" si="53"/>
        <v>0.10903406376000269</v>
      </c>
      <c r="V111" s="9">
        <f t="shared" si="53"/>
        <v>0.15549146499900424</v>
      </c>
      <c r="W111" s="9">
        <f t="shared" si="53"/>
        <v>0.13618630980361757</v>
      </c>
      <c r="X111" s="9">
        <f t="shared" si="53"/>
        <v>0.14915128696798519</v>
      </c>
      <c r="Y111" s="9">
        <f t="shared" si="53"/>
        <v>0.11873163214348148</v>
      </c>
      <c r="Z111" s="9">
        <f t="shared" si="53"/>
        <v>0.13618630980361757</v>
      </c>
      <c r="AA111" s="9">
        <f t="shared" si="53"/>
        <v>0.14915128696798519</v>
      </c>
      <c r="AB111" s="9">
        <f t="shared" si="53"/>
        <v>0.12282234824563609</v>
      </c>
      <c r="AC111" s="9">
        <f t="shared" si="53"/>
        <v>0.10903406376000269</v>
      </c>
      <c r="AD111" s="9">
        <f t="shared" si="53"/>
        <v>0.16174041427600572</v>
      </c>
      <c r="AE111" s="9">
        <f t="shared" si="53"/>
        <v>0.10903406376000269</v>
      </c>
      <c r="AF111" s="9">
        <f t="shared" si="53"/>
        <v>0.13618630980361757</v>
      </c>
      <c r="AG111" s="9">
        <f t="shared" si="53"/>
        <v>0.13618630980361757</v>
      </c>
      <c r="AH111" s="9"/>
      <c r="AI111" s="9"/>
      <c r="AJ111" s="9">
        <f t="shared" si="53"/>
        <v>0.11598292371533048</v>
      </c>
      <c r="AK111" s="9">
        <f t="shared" si="53"/>
        <v>0.11043275895256754</v>
      </c>
      <c r="AL111" s="9">
        <f t="shared" si="53"/>
        <v>0.12282234824563609</v>
      </c>
      <c r="AM111" s="9">
        <f t="shared" si="53"/>
        <v>0.13750036370144891</v>
      </c>
      <c r="AN111" s="9">
        <f t="shared" si="53"/>
        <v>0.10903406376000269</v>
      </c>
      <c r="AO111" s="9">
        <f t="shared" si="53"/>
        <v>9.4793624645392427E-2</v>
      </c>
      <c r="AP111" s="9">
        <f t="shared" si="53"/>
        <v>0.11598292371533048</v>
      </c>
      <c r="AQ111" s="9">
        <f t="shared" si="53"/>
        <v>0.14915128696798519</v>
      </c>
      <c r="AR111" s="9">
        <f t="shared" si="53"/>
        <v>0.12282234824563609</v>
      </c>
      <c r="AS111" s="9">
        <f t="shared" si="53"/>
        <v>0.12282234824563609</v>
      </c>
      <c r="AT111" s="9">
        <f t="shared" si="53"/>
        <v>0.12282234824563609</v>
      </c>
      <c r="AU111" s="9">
        <f t="shared" si="53"/>
        <v>0.12955573090460448</v>
      </c>
      <c r="AV111" s="9">
        <f t="shared" si="53"/>
        <v>0.12955573090460448</v>
      </c>
      <c r="AW111" s="9">
        <f t="shared" si="53"/>
        <v>0.12282234824563609</v>
      </c>
      <c r="AX111" s="9">
        <f t="shared" si="53"/>
        <v>0.13618630980361757</v>
      </c>
      <c r="AY111" s="9">
        <f t="shared" si="53"/>
        <v>0.10903406376000269</v>
      </c>
    </row>
    <row r="112" spans="1:51">
      <c r="A112" s="2">
        <f t="shared" si="39"/>
        <v>1.4119678378310927</v>
      </c>
      <c r="B112" s="5">
        <v>14</v>
      </c>
      <c r="C112" s="9">
        <f t="shared" ref="C112" si="54">LOG10(C99)-$A112</f>
        <v>0.13210020651918297</v>
      </c>
      <c r="D112" s="9">
        <f t="shared" si="37"/>
        <v>0.10654610204679482</v>
      </c>
      <c r="E112" s="9">
        <f t="shared" ref="E112:AY112" si="55">LOG10(E99)-$A112</f>
        <v>0.13210020651918297</v>
      </c>
      <c r="F112" s="9">
        <f t="shared" si="55"/>
        <v>0.14674073270207311</v>
      </c>
      <c r="G112" s="9">
        <f t="shared" si="55"/>
        <v>0.13457482564703827</v>
      </c>
      <c r="H112" s="9"/>
      <c r="I112" s="9">
        <f t="shared" si="55"/>
        <v>0.14433466293619457</v>
      </c>
      <c r="J112" s="9">
        <f t="shared" si="55"/>
        <v>0.15032502662538194</v>
      </c>
      <c r="K112" s="9">
        <f t="shared" si="55"/>
        <v>0.11951107921116244</v>
      </c>
      <c r="L112" s="9">
        <f t="shared" si="55"/>
        <v>0.16090376436938736</v>
      </c>
      <c r="M112" s="9">
        <f t="shared" si="55"/>
        <v>0.13826051522400129</v>
      </c>
      <c r="N112" s="9">
        <f t="shared" si="55"/>
        <v>0.13210020651918297</v>
      </c>
      <c r="O112" s="9">
        <f t="shared" si="55"/>
        <v>0.10654610204679482</v>
      </c>
      <c r="P112" s="9">
        <f t="shared" si="55"/>
        <v>0.11951107921116244</v>
      </c>
      <c r="Q112" s="9">
        <f t="shared" si="55"/>
        <v>0.12585125724218149</v>
      </c>
      <c r="R112" s="9"/>
      <c r="S112" s="9">
        <f t="shared" si="55"/>
        <v>0.15623388623590229</v>
      </c>
      <c r="T112" s="9">
        <f t="shared" si="55"/>
        <v>0.14191518881278165</v>
      </c>
      <c r="U112" s="9">
        <f t="shared" si="55"/>
        <v>0.10654610204679482</v>
      </c>
      <c r="V112" s="9">
        <f t="shared" si="55"/>
        <v>0.15623388623590229</v>
      </c>
      <c r="W112" s="9">
        <f t="shared" si="55"/>
        <v>0.14191518881278165</v>
      </c>
      <c r="X112" s="9">
        <f t="shared" si="55"/>
        <v>0.14674073270207311</v>
      </c>
      <c r="Y112" s="9">
        <f t="shared" si="55"/>
        <v>0.11951107921116244</v>
      </c>
      <c r="Z112" s="9">
        <f t="shared" si="55"/>
        <v>0.13948216014178239</v>
      </c>
      <c r="AA112" s="9">
        <f t="shared" si="55"/>
        <v>0.15032502662538194</v>
      </c>
      <c r="AB112" s="9">
        <f t="shared" si="55"/>
        <v>0.12585125724218149</v>
      </c>
      <c r="AC112" s="9">
        <f t="shared" si="55"/>
        <v>0.1130769692057525</v>
      </c>
      <c r="AD112" s="9">
        <f t="shared" si="55"/>
        <v>0.14793878720501974</v>
      </c>
      <c r="AE112" s="9">
        <f t="shared" si="55"/>
        <v>0.10654610204679482</v>
      </c>
      <c r="AF112" s="9">
        <f t="shared" si="55"/>
        <v>0.14191518881278165</v>
      </c>
      <c r="AG112" s="9">
        <f t="shared" si="55"/>
        <v>0.13210020651918297</v>
      </c>
      <c r="AH112" s="9"/>
      <c r="AI112" s="9"/>
      <c r="AJ112" s="9">
        <f t="shared" si="55"/>
        <v>0.11951107921116244</v>
      </c>
      <c r="AK112" s="9">
        <f t="shared" si="55"/>
        <v>0.11951107921116244</v>
      </c>
      <c r="AL112" s="9">
        <f t="shared" si="55"/>
        <v>0.11951107921116244</v>
      </c>
      <c r="AM112" s="9">
        <f t="shared" si="55"/>
        <v>0.14433466293619457</v>
      </c>
      <c r="AN112" s="9">
        <f t="shared" si="55"/>
        <v>0.12585125724218149</v>
      </c>
      <c r="AO112" s="9">
        <f t="shared" si="55"/>
        <v>0.11951107921116244</v>
      </c>
      <c r="AP112" s="9">
        <f t="shared" si="55"/>
        <v>0.11951107921116244</v>
      </c>
      <c r="AQ112" s="9">
        <f t="shared" si="55"/>
        <v>0.14553936407456525</v>
      </c>
      <c r="AR112" s="9">
        <f t="shared" si="55"/>
        <v>0.14433466293619457</v>
      </c>
      <c r="AS112" s="9">
        <f t="shared" si="55"/>
        <v>0.15032502662538194</v>
      </c>
      <c r="AT112" s="9">
        <f t="shared" si="55"/>
        <v>0.12585125724218149</v>
      </c>
      <c r="AU112" s="9">
        <f t="shared" si="55"/>
        <v>0.13210020651918297</v>
      </c>
      <c r="AV112" s="9">
        <f t="shared" si="55"/>
        <v>0.13210020651918297</v>
      </c>
      <c r="AW112" s="9">
        <f t="shared" si="55"/>
        <v>0.13210020651918297</v>
      </c>
      <c r="AX112" s="9">
        <f t="shared" si="55"/>
        <v>0.13826051522400129</v>
      </c>
      <c r="AY112" s="9">
        <f t="shared" si="55"/>
        <v>0.11951107921116244</v>
      </c>
    </row>
    <row r="113" spans="1:51">
      <c r="A113" s="2">
        <f t="shared" si="39"/>
        <v>1.5308177225751809</v>
      </c>
      <c r="B113" s="5">
        <v>7</v>
      </c>
      <c r="C113" s="9"/>
      <c r="D113" s="9">
        <f t="shared" si="37"/>
        <v>0.14128013536053663</v>
      </c>
      <c r="E113" s="9">
        <f t="shared" ref="E113:AY113" si="56">LOG10(E100)-$A113</f>
        <v>0.1893415808307759</v>
      </c>
      <c r="F113" s="9">
        <f t="shared" si="56"/>
        <v>0.15937835745333273</v>
      </c>
      <c r="G113" s="9">
        <f t="shared" si="56"/>
        <v>0.12239479120016283</v>
      </c>
      <c r="H113" s="9">
        <f t="shared" si="56"/>
        <v>0.14128013536053663</v>
      </c>
      <c r="I113" s="9">
        <f t="shared" si="56"/>
        <v>0.15042351480040628</v>
      </c>
      <c r="J113" s="9">
        <f t="shared" si="56"/>
        <v>0.15937835745333273</v>
      </c>
      <c r="K113" s="9">
        <f t="shared" si="56"/>
        <v>0.15042351480040628</v>
      </c>
      <c r="L113" s="9">
        <f t="shared" si="56"/>
        <v>0.15937835745333273</v>
      </c>
      <c r="M113" s="9">
        <f t="shared" si="56"/>
        <v>0.14128013536053663</v>
      </c>
      <c r="N113" s="9">
        <f t="shared" si="56"/>
        <v>0.15222931566366871</v>
      </c>
      <c r="O113" s="9">
        <f t="shared" si="56"/>
        <v>0.18518562105961833</v>
      </c>
      <c r="P113" s="9">
        <f t="shared" si="56"/>
        <v>0.1271936740819315</v>
      </c>
      <c r="Q113" s="9">
        <f t="shared" si="56"/>
        <v>0.12239479120016283</v>
      </c>
      <c r="R113" s="9">
        <f t="shared" si="56"/>
        <v>0.15937835745333273</v>
      </c>
      <c r="S113" s="9">
        <f t="shared" si="56"/>
        <v>0.20157603724778772</v>
      </c>
      <c r="T113" s="9">
        <f t="shared" si="56"/>
        <v>0.14128013536053663</v>
      </c>
      <c r="U113" s="9">
        <f t="shared" si="56"/>
        <v>0.15042351480040628</v>
      </c>
      <c r="V113" s="9">
        <f t="shared" si="56"/>
        <v>0.16815228176083785</v>
      </c>
      <c r="W113" s="9">
        <f t="shared" si="56"/>
        <v>0.1319401091063932</v>
      </c>
      <c r="X113" s="9">
        <f t="shared" si="56"/>
        <v>0.15937835745333273</v>
      </c>
      <c r="Y113" s="9">
        <f t="shared" si="56"/>
        <v>0.14128013536053663</v>
      </c>
      <c r="Z113" s="9">
        <f t="shared" si="56"/>
        <v>0.14128013536053663</v>
      </c>
      <c r="AA113" s="9">
        <f t="shared" si="56"/>
        <v>0.18518562105961833</v>
      </c>
      <c r="AB113" s="9">
        <f t="shared" si="56"/>
        <v>0.15937835745333273</v>
      </c>
      <c r="AC113" s="9">
        <f t="shared" si="56"/>
        <v>0.14128013536053663</v>
      </c>
      <c r="AD113" s="9">
        <f t="shared" si="56"/>
        <v>0.17247365554348049</v>
      </c>
      <c r="AE113" s="9">
        <f t="shared" si="56"/>
        <v>0.14128013536053663</v>
      </c>
      <c r="AF113" s="9">
        <f t="shared" si="56"/>
        <v>0.1319401091063932</v>
      </c>
      <c r="AG113" s="9">
        <f t="shared" si="56"/>
        <v>0.15937835745333273</v>
      </c>
      <c r="AH113" s="9">
        <f t="shared" si="56"/>
        <v>0.14128013536053663</v>
      </c>
      <c r="AI113" s="9">
        <f t="shared" si="56"/>
        <v>0.19345814702560804</v>
      </c>
      <c r="AJ113" s="9"/>
      <c r="AK113" s="9">
        <f t="shared" si="56"/>
        <v>0.16815228176083785</v>
      </c>
      <c r="AL113" s="9">
        <f t="shared" si="56"/>
        <v>0.15937835745333273</v>
      </c>
      <c r="AM113" s="9"/>
      <c r="AN113" s="9">
        <f t="shared" si="56"/>
        <v>0.11263495391100653</v>
      </c>
      <c r="AO113" s="9">
        <f t="shared" si="56"/>
        <v>0.15042351480040628</v>
      </c>
      <c r="AP113" s="9">
        <f t="shared" si="56"/>
        <v>0.15042351480040628</v>
      </c>
      <c r="AQ113" s="9">
        <f t="shared" si="56"/>
        <v>0.19345814702560804</v>
      </c>
      <c r="AR113" s="9"/>
      <c r="AS113" s="9">
        <f t="shared" si="56"/>
        <v>0.15937835745333273</v>
      </c>
      <c r="AT113" s="9">
        <f t="shared" si="56"/>
        <v>0.15042351480040628</v>
      </c>
      <c r="AU113" s="9">
        <f t="shared" si="56"/>
        <v>0.15937835745333273</v>
      </c>
      <c r="AV113" s="9">
        <f t="shared" si="56"/>
        <v>0.14128013536053663</v>
      </c>
      <c r="AW113" s="9">
        <f t="shared" si="56"/>
        <v>0.12239479120016283</v>
      </c>
      <c r="AX113" s="9">
        <f t="shared" si="56"/>
        <v>0.1319401091063932</v>
      </c>
      <c r="AY113" s="9">
        <f t="shared" si="56"/>
        <v>0.1319401091063932</v>
      </c>
    </row>
    <row r="114" spans="1:51">
      <c r="A114" s="2">
        <f t="shared" si="39"/>
        <v>1.0924544364730984</v>
      </c>
      <c r="B114" s="5">
        <v>8</v>
      </c>
      <c r="C114" s="9"/>
      <c r="D114" s="9">
        <f t="shared" si="37"/>
        <v>9.22369943445005E-2</v>
      </c>
      <c r="E114" s="9">
        <f t="shared" ref="E114:AY114" si="57">LOG10(E101)-$A114</f>
        <v>0.1250295077408079</v>
      </c>
      <c r="F114" s="9">
        <f t="shared" si="57"/>
        <v>8.3636822582582981E-2</v>
      </c>
      <c r="G114" s="9">
        <f t="shared" si="57"/>
        <v>0.18629916447973049</v>
      </c>
      <c r="H114" s="9">
        <f t="shared" si="57"/>
        <v>2.1488915833738353E-2</v>
      </c>
      <c r="I114" s="9">
        <f t="shared" si="57"/>
        <v>0.16281806863020765</v>
      </c>
      <c r="J114" s="9">
        <f t="shared" si="57"/>
        <v>0.18629916447973049</v>
      </c>
      <c r="K114" s="9">
        <f t="shared" si="57"/>
        <v>9.7877261697193019E-2</v>
      </c>
      <c r="L114" s="9">
        <f t="shared" si="57"/>
        <v>0.11166554618282643</v>
      </c>
      <c r="M114" s="9">
        <f t="shared" si="57"/>
        <v>5.3673599205139588E-2</v>
      </c>
      <c r="N114" s="9">
        <f t="shared" si="57"/>
        <v>0.16281806863020765</v>
      </c>
      <c r="O114" s="9">
        <f t="shared" si="57"/>
        <v>0.16281806863020765</v>
      </c>
      <c r="P114" s="9">
        <f t="shared" si="57"/>
        <v>0.13799448490517552</v>
      </c>
      <c r="Q114" s="9">
        <f t="shared" si="57"/>
        <v>0.16281806863020765</v>
      </c>
      <c r="R114" s="9">
        <f t="shared" si="57"/>
        <v>0.13799448490517552</v>
      </c>
      <c r="S114" s="9">
        <f t="shared" si="57"/>
        <v>0.11166554618282643</v>
      </c>
      <c r="T114" s="9">
        <f t="shared" si="57"/>
        <v>0.18629916447973049</v>
      </c>
      <c r="U114" s="9">
        <f t="shared" si="57"/>
        <v>0.20857555919088289</v>
      </c>
      <c r="V114" s="9">
        <f t="shared" si="57"/>
        <v>0.11166554618282643</v>
      </c>
      <c r="W114" s="9">
        <f t="shared" si="57"/>
        <v>0.17471729192991536</v>
      </c>
      <c r="X114" s="9">
        <f t="shared" si="57"/>
        <v>0.18629916447973049</v>
      </c>
      <c r="Y114" s="9">
        <f t="shared" si="57"/>
        <v>0.13799448490517552</v>
      </c>
      <c r="Z114" s="9">
        <f t="shared" si="57"/>
        <v>0.17471729192991536</v>
      </c>
      <c r="AA114" s="9">
        <f t="shared" si="57"/>
        <v>0.17471729192991536</v>
      </c>
      <c r="AB114" s="9">
        <f t="shared" si="57"/>
        <v>0.18629916447973049</v>
      </c>
      <c r="AC114" s="9">
        <f t="shared" si="57"/>
        <v>0.1250295077408079</v>
      </c>
      <c r="AD114" s="9">
        <f t="shared" si="57"/>
        <v>0.17471729192991536</v>
      </c>
      <c r="AE114" s="9">
        <f t="shared" si="57"/>
        <v>8.3636822582582981E-2</v>
      </c>
      <c r="AF114" s="9">
        <f t="shared" si="57"/>
        <v>0.1975801748894197</v>
      </c>
      <c r="AG114" s="9">
        <f t="shared" si="57"/>
        <v>9.7877261697193019E-2</v>
      </c>
      <c r="AH114" s="9">
        <f t="shared" si="57"/>
        <v>0.13799448490517552</v>
      </c>
      <c r="AI114" s="9">
        <f t="shared" si="57"/>
        <v>0.16281806863020765</v>
      </c>
      <c r="AJ114" s="9"/>
      <c r="AK114" s="9">
        <f t="shared" si="57"/>
        <v>0.1250295077408079</v>
      </c>
      <c r="AL114" s="9">
        <f t="shared" si="57"/>
        <v>0.13799448490517552</v>
      </c>
      <c r="AM114" s="9">
        <f t="shared" si="57"/>
        <v>0.20857555919088289</v>
      </c>
      <c r="AN114" s="9">
        <f t="shared" si="57"/>
        <v>0.18629916447973049</v>
      </c>
      <c r="AO114" s="9">
        <f t="shared" si="57"/>
        <v>0.15058361221319605</v>
      </c>
      <c r="AP114" s="9">
        <f t="shared" si="57"/>
        <v>0.15058361221319605</v>
      </c>
      <c r="AQ114" s="9">
        <f t="shared" si="57"/>
        <v>0.18629916447973049</v>
      </c>
      <c r="AR114" s="9">
        <f t="shared" si="57"/>
        <v>0.18629916447973049</v>
      </c>
      <c r="AS114" s="9">
        <f t="shared" si="57"/>
        <v>0.16281806863020765</v>
      </c>
      <c r="AT114" s="9">
        <f t="shared" si="57"/>
        <v>0.13799448490517552</v>
      </c>
      <c r="AU114" s="9"/>
      <c r="AV114" s="9">
        <f t="shared" si="57"/>
        <v>0.18629916447973049</v>
      </c>
      <c r="AW114" s="9">
        <f t="shared" si="57"/>
        <v>8.3636822582582981E-2</v>
      </c>
      <c r="AX114" s="9">
        <f t="shared" si="57"/>
        <v>0.16281806863020765</v>
      </c>
      <c r="AY114" s="9">
        <f t="shared" si="57"/>
        <v>0.16281806863020765</v>
      </c>
    </row>
    <row r="115" spans="1:51" s="3" customFormat="1">
      <c r="B115" s="3" t="s">
        <v>11</v>
      </c>
      <c r="C115" s="3" t="s">
        <v>12</v>
      </c>
      <c r="D115" s="3" t="s">
        <v>13</v>
      </c>
      <c r="E115" s="3" t="s">
        <v>14</v>
      </c>
      <c r="F115" s="3" t="s">
        <v>15</v>
      </c>
      <c r="G115" s="3" t="s">
        <v>16</v>
      </c>
      <c r="H115" s="3" t="s">
        <v>17</v>
      </c>
      <c r="J115" s="3" t="s">
        <v>44</v>
      </c>
      <c r="K115" s="3" t="s">
        <v>45</v>
      </c>
      <c r="L115" s="3" t="s">
        <v>46</v>
      </c>
      <c r="M115" s="6"/>
      <c r="AJ115" s="29"/>
    </row>
    <row r="116" spans="1:51">
      <c r="A116" s="7"/>
      <c r="B116" s="5">
        <v>1</v>
      </c>
      <c r="C116" s="5">
        <f>COUNT(C90:AY90)</f>
        <v>46</v>
      </c>
      <c r="D116" s="7">
        <f>AVERAGE(C90:AY90)</f>
        <v>253.5</v>
      </c>
      <c r="E116" s="7">
        <f>MIN(C90:AY90)</f>
        <v>241</v>
      </c>
      <c r="F116" s="7">
        <f>MAX(C90:AY90)</f>
        <v>269.5</v>
      </c>
      <c r="G116" s="8">
        <f>STDEV(C90:AY90)</f>
        <v>5.9684354920047697</v>
      </c>
      <c r="H116" s="8">
        <f t="shared" ref="H116:H127" si="58">G116*100/D116</f>
        <v>2.3544124228815662</v>
      </c>
      <c r="I116" s="6">
        <v>1</v>
      </c>
      <c r="J116" s="9">
        <f t="shared" ref="J116:L127" si="59">LOG10(D116)-$A103</f>
        <v>8.1259766546390999E-2</v>
      </c>
      <c r="K116" s="9">
        <f t="shared" si="59"/>
        <v>5.9298845451904558E-2</v>
      </c>
      <c r="L116" s="9">
        <f t="shared" si="59"/>
        <v>0.10784057239979372</v>
      </c>
      <c r="M116" s="9"/>
      <c r="N116" s="9"/>
      <c r="O116" s="9"/>
      <c r="AJ116" s="28"/>
    </row>
    <row r="117" spans="1:51">
      <c r="B117" s="5">
        <v>3</v>
      </c>
      <c r="C117" s="5">
        <f t="shared" ref="C117:C127" si="60">COUNT(C91:AY91)</f>
        <v>48</v>
      </c>
      <c r="D117" s="7">
        <f t="shared" ref="D117:D127" si="61">AVERAGE(C91:AY91)</f>
        <v>39.702083333333334</v>
      </c>
      <c r="E117" s="7">
        <f t="shared" ref="E117:E127" si="62">MIN(C91:AY91)</f>
        <v>36.5</v>
      </c>
      <c r="F117" s="7">
        <f t="shared" ref="F117:F127" si="63">MAX(C91:AY91)</f>
        <v>43</v>
      </c>
      <c r="G117" s="8">
        <f t="shared" ref="G117:G127" si="64">STDEV(C91:AY91)</f>
        <v>1.5121479134187685</v>
      </c>
      <c r="H117" s="8">
        <f t="shared" si="58"/>
        <v>3.8087369388729018</v>
      </c>
      <c r="I117" s="6">
        <v>3</v>
      </c>
      <c r="J117" s="9">
        <f t="shared" si="59"/>
        <v>0.1752849546951849</v>
      </c>
      <c r="K117" s="9">
        <f t="shared" si="59"/>
        <v>0.13876452255399974</v>
      </c>
      <c r="L117" s="9">
        <f t="shared" si="59"/>
        <v>0.20994011367711152</v>
      </c>
      <c r="M117" s="9"/>
      <c r="N117" s="9"/>
      <c r="O117" s="9"/>
      <c r="AJ117" s="28"/>
    </row>
    <row r="118" spans="1:51">
      <c r="B118" s="5">
        <v>4</v>
      </c>
      <c r="C118" s="5">
        <f t="shared" si="60"/>
        <v>47</v>
      </c>
      <c r="D118" s="7">
        <f t="shared" si="61"/>
        <v>30.497872340425531</v>
      </c>
      <c r="E118" s="7">
        <f t="shared" si="62"/>
        <v>28</v>
      </c>
      <c r="F118" s="7">
        <f t="shared" si="63"/>
        <v>33</v>
      </c>
      <c r="G118" s="8">
        <f t="shared" si="64"/>
        <v>1.2205646166216482</v>
      </c>
      <c r="H118" s="8">
        <f t="shared" si="58"/>
        <v>4.002130387973871</v>
      </c>
      <c r="I118" s="6">
        <v>4</v>
      </c>
      <c r="J118" s="9">
        <f t="shared" si="59"/>
        <v>0.15525762442960001</v>
      </c>
      <c r="K118" s="9">
        <f t="shared" si="59"/>
        <v>0.11814611357401517</v>
      </c>
      <c r="L118" s="9">
        <f t="shared" si="59"/>
        <v>0.18950202210968348</v>
      </c>
      <c r="M118" s="9"/>
      <c r="N118" s="9"/>
      <c r="O118" s="9"/>
      <c r="AJ118" s="28"/>
    </row>
    <row r="119" spans="1:51">
      <c r="B119" s="5">
        <v>5</v>
      </c>
      <c r="C119" s="5">
        <f t="shared" si="60"/>
        <v>47</v>
      </c>
      <c r="D119" s="7">
        <f t="shared" si="61"/>
        <v>58.627659574468083</v>
      </c>
      <c r="E119" s="7">
        <f t="shared" si="62"/>
        <v>55</v>
      </c>
      <c r="F119" s="7">
        <f t="shared" si="63"/>
        <v>64</v>
      </c>
      <c r="G119" s="8">
        <f t="shared" si="64"/>
        <v>2.0522206559533398</v>
      </c>
      <c r="H119" s="8">
        <f t="shared" si="58"/>
        <v>3.5004308049285782</v>
      </c>
      <c r="I119" s="6">
        <v>5</v>
      </c>
      <c r="J119" s="9">
        <f t="shared" si="59"/>
        <v>0.13943182382471586</v>
      </c>
      <c r="K119" s="9">
        <f t="shared" si="59"/>
        <v>0.1116919558931877</v>
      </c>
      <c r="L119" s="9">
        <f t="shared" si="59"/>
        <v>0.17750924038283089</v>
      </c>
      <c r="M119" s="9"/>
      <c r="N119" s="9"/>
      <c r="O119" s="9"/>
      <c r="AJ119" s="28"/>
    </row>
    <row r="120" spans="1:51">
      <c r="B120" s="5">
        <v>6</v>
      </c>
      <c r="C120" s="5">
        <f t="shared" si="60"/>
        <v>46</v>
      </c>
      <c r="D120" s="7">
        <f t="shared" si="61"/>
        <v>37.306521739130439</v>
      </c>
      <c r="E120" s="7">
        <f t="shared" si="62"/>
        <v>35</v>
      </c>
      <c r="F120" s="7">
        <f t="shared" si="63"/>
        <v>39.5</v>
      </c>
      <c r="G120" s="8">
        <f t="shared" si="64"/>
        <v>1.3006668672326935</v>
      </c>
      <c r="H120" s="8">
        <f t="shared" si="58"/>
        <v>3.4864329521999822</v>
      </c>
      <c r="I120" s="6">
        <v>6</v>
      </c>
      <c r="J120" s="9">
        <f t="shared" si="59"/>
        <v>0.14331481871746976</v>
      </c>
      <c r="K120" s="9">
        <f t="shared" si="59"/>
        <v>0.11559810343779087</v>
      </c>
      <c r="L120" s="9">
        <f t="shared" si="59"/>
        <v>0.16812715471397532</v>
      </c>
      <c r="M120" s="9"/>
      <c r="N120" s="9"/>
      <c r="O120" s="9"/>
      <c r="AJ120" s="28"/>
    </row>
    <row r="121" spans="1:51">
      <c r="B121" s="5">
        <v>10</v>
      </c>
      <c r="C121" s="5">
        <f t="shared" si="60"/>
        <v>46</v>
      </c>
      <c r="D121" s="7">
        <f t="shared" si="61"/>
        <v>52.132608695652173</v>
      </c>
      <c r="E121" s="7">
        <f t="shared" si="62"/>
        <v>47.5</v>
      </c>
      <c r="F121" s="7">
        <f t="shared" si="63"/>
        <v>56</v>
      </c>
      <c r="G121" s="8">
        <f t="shared" si="64"/>
        <v>1.950504703668724</v>
      </c>
      <c r="H121" s="8">
        <f t="shared" si="58"/>
        <v>3.7414293135716319</v>
      </c>
      <c r="I121" s="6">
        <v>10</v>
      </c>
      <c r="J121" s="9">
        <f t="shared" si="59"/>
        <v>0.12881842753937955</v>
      </c>
      <c r="K121" s="9">
        <f t="shared" si="59"/>
        <v>8.8402579764941702E-2</v>
      </c>
      <c r="L121" s="9">
        <f t="shared" si="59"/>
        <v>0.15989699714627559</v>
      </c>
      <c r="M121" s="9"/>
      <c r="N121" s="9"/>
      <c r="O121" s="9"/>
      <c r="AJ121" s="28"/>
    </row>
    <row r="122" spans="1:51">
      <c r="B122" s="5">
        <v>11</v>
      </c>
      <c r="C122" s="5">
        <f t="shared" si="60"/>
        <v>45</v>
      </c>
      <c r="D122" s="7">
        <f t="shared" si="61"/>
        <v>54.751111111111115</v>
      </c>
      <c r="E122" s="7">
        <f t="shared" si="62"/>
        <v>49</v>
      </c>
      <c r="F122" s="7">
        <f t="shared" si="63"/>
        <v>59</v>
      </c>
      <c r="G122" s="8">
        <f t="shared" si="64"/>
        <v>1.8832542219908772</v>
      </c>
      <c r="H122" s="8">
        <f t="shared" si="58"/>
        <v>3.4396639333383172</v>
      </c>
      <c r="I122" s="6">
        <v>11</v>
      </c>
      <c r="J122" s="9">
        <f t="shared" si="59"/>
        <v>0.15262113624377771</v>
      </c>
      <c r="K122" s="9">
        <f t="shared" si="59"/>
        <v>0.10442427916145203</v>
      </c>
      <c r="L122" s="9">
        <f t="shared" si="59"/>
        <v>0.18508021077508263</v>
      </c>
      <c r="M122" s="9"/>
      <c r="N122" s="9"/>
      <c r="O122" s="9"/>
      <c r="AJ122" s="28"/>
    </row>
    <row r="123" spans="1:51">
      <c r="B123" s="5">
        <v>12</v>
      </c>
      <c r="C123" s="5">
        <f t="shared" si="60"/>
        <v>44</v>
      </c>
      <c r="D123" s="7">
        <f t="shared" si="61"/>
        <v>40.204545454545446</v>
      </c>
      <c r="E123" s="7">
        <f t="shared" si="62"/>
        <v>36.5</v>
      </c>
      <c r="F123" s="7">
        <f t="shared" si="63"/>
        <v>44</v>
      </c>
      <c r="G123" s="8">
        <f t="shared" si="64"/>
        <v>1.6919720907938676</v>
      </c>
      <c r="H123" s="8">
        <f t="shared" si="58"/>
        <v>4.2084099488372066</v>
      </c>
      <c r="I123" s="6">
        <v>12</v>
      </c>
      <c r="J123" s="9">
        <f t="shared" si="59"/>
        <v>0.13323648649621123</v>
      </c>
      <c r="K123" s="9">
        <f t="shared" si="59"/>
        <v>9.125419452915029E-2</v>
      </c>
      <c r="L123" s="9">
        <f t="shared" si="59"/>
        <v>0.17241400655886308</v>
      </c>
      <c r="M123" s="9"/>
      <c r="N123" s="9"/>
      <c r="O123" s="9"/>
      <c r="AJ123" s="28"/>
    </row>
    <row r="124" spans="1:51">
      <c r="B124" s="5">
        <v>13</v>
      </c>
      <c r="C124" s="5">
        <f t="shared" si="60"/>
        <v>46</v>
      </c>
      <c r="D124" s="7">
        <f t="shared" si="61"/>
        <v>32.456521739130437</v>
      </c>
      <c r="E124" s="7">
        <f t="shared" si="62"/>
        <v>30</v>
      </c>
      <c r="F124" s="7">
        <f t="shared" si="63"/>
        <v>35</v>
      </c>
      <c r="G124" s="8">
        <f t="shared" si="64"/>
        <v>1.2396508780769322</v>
      </c>
      <c r="H124" s="8">
        <f t="shared" si="58"/>
        <v>3.8194199860374334</v>
      </c>
      <c r="I124" s="6">
        <v>13</v>
      </c>
      <c r="J124" s="9">
        <f t="shared" si="59"/>
        <v>0.12897434596918145</v>
      </c>
      <c r="K124" s="9">
        <f t="shared" si="59"/>
        <v>9.4793624645392427E-2</v>
      </c>
      <c r="L124" s="9">
        <f t="shared" si="59"/>
        <v>0.16174041427600572</v>
      </c>
      <c r="M124" s="9"/>
      <c r="N124" s="9"/>
      <c r="O124" s="9"/>
      <c r="AJ124" s="28"/>
    </row>
    <row r="125" spans="1:51">
      <c r="B125" s="5">
        <v>14</v>
      </c>
      <c r="C125" s="5">
        <f t="shared" si="60"/>
        <v>45</v>
      </c>
      <c r="D125" s="7">
        <f t="shared" si="61"/>
        <v>35.053333333333327</v>
      </c>
      <c r="E125" s="7">
        <f t="shared" si="62"/>
        <v>33</v>
      </c>
      <c r="F125" s="7">
        <f t="shared" si="63"/>
        <v>37.4</v>
      </c>
      <c r="G125" s="8">
        <f t="shared" si="64"/>
        <v>1.1700038849974346</v>
      </c>
      <c r="H125" s="8">
        <f t="shared" si="58"/>
        <v>3.3377820986994142</v>
      </c>
      <c r="I125" s="6">
        <v>14</v>
      </c>
      <c r="J125" s="9">
        <f t="shared" si="59"/>
        <v>0.13276148488356987</v>
      </c>
      <c r="K125" s="9">
        <f t="shared" si="59"/>
        <v>0.10654610204679482</v>
      </c>
      <c r="L125" s="9">
        <f t="shared" si="59"/>
        <v>0.16090376436938736</v>
      </c>
      <c r="M125" s="9"/>
      <c r="N125" s="9"/>
      <c r="O125" s="9"/>
      <c r="AJ125" s="28"/>
    </row>
    <row r="126" spans="1:51">
      <c r="B126" s="5">
        <v>7</v>
      </c>
      <c r="C126" s="5">
        <f t="shared" si="60"/>
        <v>45</v>
      </c>
      <c r="D126" s="7">
        <f t="shared" si="61"/>
        <v>48.26</v>
      </c>
      <c r="E126" s="7">
        <f t="shared" si="62"/>
        <v>44</v>
      </c>
      <c r="F126" s="7">
        <f t="shared" si="63"/>
        <v>54</v>
      </c>
      <c r="G126" s="8">
        <f t="shared" si="64"/>
        <v>2.309801250796661</v>
      </c>
      <c r="H126" s="8">
        <f t="shared" si="58"/>
        <v>4.7861609009462516</v>
      </c>
      <c r="I126" s="6">
        <v>7</v>
      </c>
      <c r="J126" s="9">
        <f t="shared" si="59"/>
        <v>0.15276959499758602</v>
      </c>
      <c r="K126" s="9">
        <f t="shared" si="59"/>
        <v>0.11263495391100653</v>
      </c>
      <c r="L126" s="9">
        <f t="shared" si="59"/>
        <v>0.20157603724778772</v>
      </c>
      <c r="M126" s="9"/>
      <c r="N126" s="9"/>
      <c r="O126" s="9"/>
      <c r="AJ126" s="28"/>
    </row>
    <row r="127" spans="1:51">
      <c r="B127" s="5">
        <v>8</v>
      </c>
      <c r="C127" s="5">
        <f t="shared" si="60"/>
        <v>46</v>
      </c>
      <c r="D127" s="7">
        <f t="shared" si="61"/>
        <v>17.419565217391302</v>
      </c>
      <c r="E127" s="7">
        <f t="shared" si="62"/>
        <v>13</v>
      </c>
      <c r="F127" s="7">
        <f t="shared" si="63"/>
        <v>20</v>
      </c>
      <c r="G127" s="8">
        <f t="shared" si="64"/>
        <v>1.6179025606173485</v>
      </c>
      <c r="H127" s="8">
        <f t="shared" si="58"/>
        <v>9.2878469722198975</v>
      </c>
      <c r="I127" s="6">
        <v>8</v>
      </c>
      <c r="J127" s="9">
        <f t="shared" si="59"/>
        <v>0.14858287458636288</v>
      </c>
      <c r="K127" s="9">
        <f t="shared" si="59"/>
        <v>2.1488915833738353E-2</v>
      </c>
      <c r="L127" s="9">
        <f t="shared" si="59"/>
        <v>0.20857555919088289</v>
      </c>
      <c r="M127" s="9"/>
      <c r="N127" s="9"/>
      <c r="O127" s="9"/>
      <c r="AJ127" s="28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1999-02-24T14:54:09Z</dcterms:created>
  <dcterms:modified xsi:type="dcterms:W3CDTF">2025-08-30T19:06:55Z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2025-05-15T23:23:16Z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515036f6-42d3-47df-818f-ccfa41483241</vt:lpwstr>
  </property>
  <property fmtid="{D5CDD505-2E9C-101B-9397-08002B2CF9AE}" pid="8" name="MSIP_Label_abf2ea38-542c-4b75-bd7d-582ec36a519f_ContentBits">
    <vt:lpwstr>2</vt:lpwstr>
  </property>
</Properties>
</file>